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GC\Dropbox (Greater Houston Gun)\1111 SHOOTS\Buckle Race\2020 Buckle Race\Buckle Tracker\"/>
    </mc:Choice>
  </mc:AlternateContent>
  <xr:revisionPtr revIDLastSave="0" documentId="13_ncr:1_{A4FCCE75-304B-4B8D-B244-27FF91B9CB2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KEET" sheetId="11" r:id="rId1"/>
    <sheet name="All Gauge SPORTING CLAYS" sheetId="4" r:id="rId2"/>
    <sheet name="12ga Sporting" sheetId="12" r:id="rId3"/>
    <sheet name="Sporting Combo" sheetId="6" r:id="rId4"/>
    <sheet name="5-STAND" sheetId="9" r:id="rId5"/>
    <sheet name="JR-LADIES" sheetId="8" r:id="rId6"/>
  </sheets>
  <definedNames>
    <definedName name="JUNIOR" localSheetId="3">'Sporting Combo'!$A$18</definedName>
    <definedName name="LADY" localSheetId="3">'Sporting Combo'!$A$24</definedName>
    <definedName name="SUBJUNIOR" localSheetId="3">'Sporting Combo'!#REF!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54" i="6" l="1"/>
  <c r="W7" i="6"/>
  <c r="W5" i="6"/>
  <c r="W8" i="6"/>
  <c r="W10" i="6"/>
  <c r="W11" i="6"/>
  <c r="W13" i="6"/>
  <c r="W12" i="6"/>
  <c r="W14" i="6"/>
  <c r="W16" i="6"/>
  <c r="W17" i="6"/>
  <c r="W19" i="6"/>
  <c r="W18" i="6"/>
  <c r="W21" i="6"/>
  <c r="W24" i="6"/>
  <c r="W23" i="6"/>
  <c r="W25" i="6"/>
  <c r="W22" i="6"/>
  <c r="W27" i="6"/>
  <c r="W29" i="6"/>
  <c r="W30" i="6"/>
  <c r="W28" i="6"/>
  <c r="W31" i="6"/>
  <c r="W32" i="6"/>
  <c r="W34" i="6"/>
  <c r="W35" i="6"/>
  <c r="W38" i="6"/>
  <c r="W39" i="6"/>
  <c r="W40" i="6"/>
  <c r="W37" i="6"/>
  <c r="W42" i="6"/>
  <c r="W41" i="6"/>
  <c r="W45" i="6"/>
  <c r="W44" i="6"/>
  <c r="W46" i="6"/>
  <c r="W47" i="6"/>
  <c r="W48" i="6"/>
  <c r="W50" i="6"/>
  <c r="W51" i="6"/>
  <c r="W52" i="6"/>
  <c r="W53" i="6"/>
  <c r="W4" i="6"/>
  <c r="W106" i="8"/>
  <c r="W105" i="8"/>
  <c r="W104" i="8"/>
  <c r="W103" i="8"/>
  <c r="W102" i="8"/>
  <c r="W101" i="8"/>
  <c r="W99" i="8"/>
  <c r="W98" i="8"/>
  <c r="W97" i="8"/>
  <c r="W96" i="8"/>
  <c r="W95" i="8"/>
  <c r="W89" i="8"/>
  <c r="W88" i="8"/>
  <c r="W87" i="8"/>
  <c r="W86" i="8"/>
  <c r="W78" i="8"/>
  <c r="W77" i="8"/>
  <c r="W75" i="8"/>
  <c r="W74" i="8"/>
  <c r="W72" i="8"/>
  <c r="W62" i="8"/>
  <c r="W61" i="8"/>
  <c r="W64" i="8"/>
  <c r="W59" i="8"/>
  <c r="W63" i="8"/>
  <c r="W60" i="8"/>
  <c r="W57" i="8"/>
  <c r="W58" i="8"/>
  <c r="W56" i="8"/>
  <c r="W55" i="8"/>
  <c r="W54" i="8"/>
  <c r="W53" i="8"/>
  <c r="W52" i="8"/>
  <c r="W50" i="8"/>
  <c r="W49" i="8"/>
  <c r="W48" i="8"/>
  <c r="W47" i="8"/>
  <c r="W46" i="8"/>
  <c r="W45" i="8"/>
  <c r="W44" i="8"/>
  <c r="W42" i="8"/>
  <c r="W41" i="8"/>
  <c r="W40" i="8"/>
  <c r="W32" i="8"/>
  <c r="W30" i="8"/>
  <c r="W31" i="8"/>
  <c r="W29" i="8"/>
  <c r="W28" i="8"/>
  <c r="W26" i="8"/>
  <c r="W25" i="8"/>
  <c r="W23" i="8"/>
  <c r="W22" i="8"/>
  <c r="W21" i="8"/>
  <c r="W11" i="8"/>
  <c r="W10" i="8"/>
  <c r="W9" i="8"/>
  <c r="W8" i="8"/>
  <c r="W6" i="8"/>
  <c r="W5" i="8"/>
  <c r="W5" i="9"/>
  <c r="W7" i="9"/>
  <c r="W9" i="9"/>
  <c r="W10" i="9"/>
  <c r="W11" i="9"/>
  <c r="W8" i="9"/>
  <c r="W12" i="9"/>
  <c r="W15" i="9"/>
  <c r="W14" i="9"/>
  <c r="W16" i="9"/>
  <c r="W17" i="9"/>
  <c r="W18" i="9"/>
  <c r="W19" i="9"/>
  <c r="W21" i="9"/>
  <c r="W20" i="9"/>
  <c r="W22" i="9"/>
  <c r="W23" i="9"/>
  <c r="W24" i="9"/>
  <c r="W25" i="9"/>
  <c r="W29" i="9"/>
  <c r="W32" i="9"/>
  <c r="W27" i="9"/>
  <c r="W30" i="9"/>
  <c r="W31" i="9"/>
  <c r="W28" i="9"/>
  <c r="W34" i="9"/>
  <c r="W35" i="9"/>
  <c r="W36" i="9"/>
  <c r="W37" i="9"/>
  <c r="W38" i="9"/>
  <c r="W39" i="9"/>
  <c r="W40" i="9"/>
  <c r="W42" i="9"/>
  <c r="W43" i="9"/>
  <c r="W44" i="9"/>
  <c r="W41" i="9"/>
  <c r="W46" i="9"/>
  <c r="W47" i="9"/>
  <c r="W48" i="9"/>
  <c r="W49" i="9"/>
  <c r="W50" i="9"/>
  <c r="W52" i="9"/>
  <c r="W51" i="9"/>
  <c r="W54" i="9"/>
  <c r="W55" i="9"/>
  <c r="W53" i="9"/>
  <c r="W61" i="9"/>
  <c r="W59" i="9"/>
  <c r="W60" i="9"/>
  <c r="W62" i="9"/>
  <c r="W57" i="9"/>
  <c r="W63" i="9"/>
  <c r="W58" i="9"/>
  <c r="W65" i="9"/>
  <c r="W64" i="9"/>
  <c r="W66" i="9"/>
  <c r="W68" i="9"/>
  <c r="W67" i="9"/>
  <c r="W70" i="9"/>
  <c r="W72" i="9"/>
  <c r="W71" i="9"/>
  <c r="W73" i="9"/>
  <c r="W74" i="9"/>
  <c r="W75" i="9"/>
  <c r="W76" i="9"/>
  <c r="W77" i="9"/>
  <c r="W78" i="9"/>
  <c r="W4" i="9"/>
  <c r="W7" i="4"/>
  <c r="W8" i="4"/>
  <c r="W4" i="4"/>
  <c r="W9" i="4"/>
  <c r="W10" i="4"/>
  <c r="W11" i="4"/>
  <c r="W13" i="4"/>
  <c r="W14" i="4"/>
  <c r="W15" i="4"/>
  <c r="W17" i="4"/>
  <c r="W16" i="4"/>
  <c r="W18" i="4"/>
  <c r="W22" i="4"/>
  <c r="W23" i="4"/>
  <c r="W26" i="4"/>
  <c r="W27" i="4"/>
  <c r="W20" i="4"/>
  <c r="W24" i="4"/>
  <c r="W21" i="4"/>
  <c r="W25" i="4"/>
  <c r="W30" i="4"/>
  <c r="W29" i="4"/>
  <c r="W32" i="4"/>
  <c r="W34" i="4"/>
  <c r="W31" i="4"/>
  <c r="W35" i="4"/>
  <c r="W36" i="4"/>
  <c r="W33" i="4"/>
  <c r="W38" i="4"/>
  <c r="W40" i="4"/>
  <c r="W42" i="4"/>
  <c r="W43" i="4"/>
  <c r="W44" i="4"/>
  <c r="W39" i="4"/>
  <c r="W41" i="4"/>
  <c r="W46" i="4"/>
  <c r="W47" i="4"/>
  <c r="W48" i="4"/>
  <c r="W49" i="4"/>
  <c r="W50" i="4"/>
  <c r="W52" i="4"/>
  <c r="W54" i="4"/>
  <c r="W55" i="4"/>
  <c r="W56" i="4"/>
  <c r="W53" i="4"/>
  <c r="W57" i="4"/>
  <c r="W60" i="4"/>
  <c r="W61" i="4"/>
  <c r="W62" i="4"/>
  <c r="W59" i="4"/>
  <c r="W63" i="4"/>
  <c r="W65" i="4"/>
  <c r="W67" i="4"/>
  <c r="W66" i="4"/>
  <c r="W69" i="4"/>
  <c r="W68" i="4"/>
  <c r="W71" i="4"/>
  <c r="W70" i="4"/>
  <c r="W72" i="4"/>
  <c r="W73" i="4"/>
  <c r="W5" i="4"/>
  <c r="W5" i="12"/>
  <c r="W8" i="12"/>
  <c r="W9" i="12"/>
  <c r="W7" i="12"/>
  <c r="W11" i="12"/>
  <c r="W12" i="12"/>
  <c r="W10" i="12"/>
  <c r="W14" i="12"/>
  <c r="W13" i="12"/>
  <c r="W15" i="12"/>
  <c r="W16" i="12"/>
  <c r="W18" i="12"/>
  <c r="W19" i="12"/>
  <c r="W21" i="12"/>
  <c r="W20" i="12"/>
  <c r="W22" i="12"/>
  <c r="W23" i="12"/>
  <c r="W25" i="12"/>
  <c r="W26" i="12"/>
  <c r="W27" i="12"/>
  <c r="W24" i="12"/>
  <c r="W28" i="12"/>
  <c r="W31" i="12"/>
  <c r="W32" i="12"/>
  <c r="W30" i="12"/>
  <c r="W34" i="12"/>
  <c r="W35" i="12"/>
  <c r="W33" i="12"/>
  <c r="W36" i="12"/>
  <c r="W38" i="12"/>
  <c r="W41" i="12"/>
  <c r="W39" i="12"/>
  <c r="W42" i="12"/>
  <c r="W44" i="12"/>
  <c r="W40" i="12"/>
  <c r="W43" i="12"/>
  <c r="W47" i="12"/>
  <c r="W48" i="12"/>
  <c r="W49" i="12"/>
  <c r="W46" i="12"/>
  <c r="W45" i="12"/>
  <c r="W51" i="12"/>
  <c r="W53" i="12"/>
  <c r="W52" i="12"/>
  <c r="W54" i="12"/>
  <c r="W56" i="12"/>
  <c r="W57" i="12"/>
  <c r="W55" i="12"/>
  <c r="W59" i="12"/>
  <c r="W60" i="12"/>
  <c r="W61" i="12"/>
  <c r="W58" i="12"/>
  <c r="W62" i="12"/>
  <c r="W67" i="12"/>
  <c r="W65" i="12"/>
  <c r="W70" i="12"/>
  <c r="W68" i="12"/>
  <c r="W71" i="12"/>
  <c r="W72" i="12"/>
  <c r="W64" i="12"/>
  <c r="W66" i="12"/>
  <c r="W69" i="12"/>
  <c r="W73" i="12"/>
  <c r="W75" i="12"/>
  <c r="W76" i="12"/>
  <c r="W78" i="12"/>
  <c r="W77" i="12"/>
  <c r="W79" i="12"/>
  <c r="W80" i="12"/>
  <c r="W82" i="12"/>
  <c r="W84" i="12"/>
  <c r="W81" i="12"/>
  <c r="W83" i="12"/>
  <c r="W86" i="12"/>
  <c r="W89" i="12"/>
  <c r="W88" i="12"/>
  <c r="W90" i="12"/>
  <c r="W91" i="12"/>
  <c r="W92" i="12"/>
  <c r="W95" i="12"/>
  <c r="W96" i="12"/>
  <c r="W93" i="12"/>
  <c r="W87" i="12"/>
  <c r="W94" i="12"/>
  <c r="W98" i="12"/>
  <c r="W99" i="12"/>
  <c r="W101" i="12"/>
  <c r="W100" i="12"/>
  <c r="W102" i="12"/>
  <c r="W103" i="12"/>
  <c r="W104" i="12"/>
  <c r="W105" i="12"/>
  <c r="W106" i="12"/>
  <c r="W4" i="12"/>
  <c r="W5" i="11"/>
  <c r="W8" i="11"/>
  <c r="W4" i="11"/>
  <c r="W9" i="11"/>
  <c r="W10" i="11"/>
  <c r="W11" i="11"/>
  <c r="W12" i="11"/>
  <c r="W13" i="11"/>
  <c r="W15" i="11"/>
  <c r="W16" i="11"/>
  <c r="W17" i="11"/>
  <c r="W19" i="11"/>
  <c r="W18" i="11"/>
  <c r="W20" i="11"/>
  <c r="W22" i="11"/>
  <c r="W21" i="11"/>
  <c r="W24" i="11"/>
  <c r="W25" i="11"/>
  <c r="W27" i="11"/>
  <c r="W26" i="11"/>
  <c r="W31" i="11"/>
  <c r="W30" i="11"/>
  <c r="W29" i="11"/>
  <c r="W32" i="11"/>
  <c r="W33" i="11"/>
  <c r="W34" i="11"/>
  <c r="W36" i="11"/>
  <c r="W38" i="11"/>
  <c r="W40" i="11"/>
  <c r="W37" i="11"/>
  <c r="W41" i="11"/>
  <c r="W39" i="11"/>
  <c r="W42" i="11"/>
  <c r="W43" i="11"/>
  <c r="W45" i="11"/>
  <c r="W46" i="11"/>
  <c r="W50" i="11"/>
  <c r="W48" i="11"/>
  <c r="W49" i="11"/>
  <c r="W47" i="11"/>
  <c r="W51" i="11"/>
  <c r="W52" i="11"/>
  <c r="W56" i="11"/>
  <c r="W54" i="11"/>
  <c r="W55" i="11"/>
  <c r="W57" i="11"/>
  <c r="W58" i="11"/>
  <c r="W59" i="11"/>
  <c r="W60" i="11"/>
  <c r="W7" i="11"/>
  <c r="F86" i="8" l="1"/>
  <c r="F87" i="8"/>
  <c r="F88" i="8"/>
  <c r="F89" i="8"/>
  <c r="F95" i="8"/>
  <c r="F96" i="8"/>
  <c r="F97" i="8"/>
  <c r="F99" i="8"/>
  <c r="F98" i="8"/>
  <c r="F106" i="8"/>
  <c r="F104" i="8"/>
  <c r="F105" i="8"/>
  <c r="F103" i="8"/>
  <c r="F101" i="8"/>
  <c r="F102" i="8"/>
  <c r="F78" i="8"/>
  <c r="F77" i="8"/>
  <c r="F74" i="8"/>
  <c r="F75" i="8"/>
  <c r="F72" i="8"/>
  <c r="F62" i="8"/>
  <c r="F61" i="8"/>
  <c r="F59" i="8"/>
  <c r="F64" i="8"/>
  <c r="F63" i="8"/>
  <c r="F60" i="8"/>
  <c r="F58" i="8"/>
  <c r="F57" i="8"/>
  <c r="F56" i="8"/>
  <c r="F55" i="8"/>
  <c r="F31" i="8"/>
  <c r="F38" i="9"/>
  <c r="H38" i="9"/>
  <c r="D38" i="9" s="1"/>
  <c r="F54" i="8" l="1"/>
  <c r="F52" i="8"/>
  <c r="F53" i="8"/>
  <c r="F49" i="8"/>
  <c r="F50" i="8"/>
  <c r="F48" i="8"/>
  <c r="F46" i="8"/>
  <c r="F47" i="8"/>
  <c r="F45" i="8"/>
  <c r="F44" i="8"/>
  <c r="F42" i="8"/>
  <c r="F41" i="8"/>
  <c r="F32" i="8"/>
  <c r="F30" i="8"/>
  <c r="F29" i="8"/>
  <c r="F28" i="8"/>
  <c r="F26" i="8"/>
  <c r="F25" i="8"/>
  <c r="F23" i="8"/>
  <c r="F22" i="8"/>
  <c r="F21" i="8"/>
  <c r="F11" i="8"/>
  <c r="F10" i="8"/>
  <c r="F9" i="8"/>
  <c r="F8" i="8"/>
  <c r="F6" i="8"/>
  <c r="F5" i="8"/>
  <c r="F76" i="9" l="1"/>
  <c r="F77" i="9"/>
  <c r="F74" i="9"/>
  <c r="F78" i="9"/>
  <c r="F72" i="9"/>
  <c r="F71" i="9"/>
  <c r="F70" i="9"/>
  <c r="F73" i="9"/>
  <c r="F75" i="9"/>
  <c r="F66" i="9"/>
  <c r="F67" i="9"/>
  <c r="F68" i="9"/>
  <c r="F58" i="9"/>
  <c r="F57" i="9"/>
  <c r="F59" i="9"/>
  <c r="F65" i="9"/>
  <c r="F64" i="9"/>
  <c r="F63" i="9"/>
  <c r="F62" i="9"/>
  <c r="F60" i="9"/>
  <c r="F61" i="9"/>
  <c r="F55" i="9"/>
  <c r="F53" i="9"/>
  <c r="F54" i="9"/>
  <c r="F51" i="9"/>
  <c r="F52" i="9"/>
  <c r="F50" i="9"/>
  <c r="F48" i="9"/>
  <c r="F49" i="9"/>
  <c r="F47" i="9"/>
  <c r="F46" i="9"/>
  <c r="F41" i="9"/>
  <c r="F43" i="9"/>
  <c r="F44" i="9"/>
  <c r="F42" i="9"/>
  <c r="F36" i="9"/>
  <c r="F39" i="9"/>
  <c r="F40" i="9"/>
  <c r="F35" i="9"/>
  <c r="F37" i="9"/>
  <c r="F34" i="9"/>
  <c r="F28" i="9"/>
  <c r="F31" i="9"/>
  <c r="F27" i="9"/>
  <c r="F30" i="9"/>
  <c r="F32" i="9"/>
  <c r="F29" i="9"/>
  <c r="F25" i="9"/>
  <c r="F24" i="9"/>
  <c r="F23" i="9"/>
  <c r="F21" i="9"/>
  <c r="F17" i="9"/>
  <c r="F22" i="9"/>
  <c r="F20" i="9"/>
  <c r="F19" i="9"/>
  <c r="F14" i="9"/>
  <c r="F15" i="9"/>
  <c r="F16" i="9"/>
  <c r="F18" i="9"/>
  <c r="F12" i="9"/>
  <c r="F8" i="9"/>
  <c r="F11" i="9"/>
  <c r="F9" i="9"/>
  <c r="F10" i="9"/>
  <c r="F7" i="9"/>
  <c r="F4" i="9"/>
  <c r="F5" i="9"/>
  <c r="F54" i="6"/>
  <c r="F53" i="6"/>
  <c r="F52" i="6"/>
  <c r="F51" i="6"/>
  <c r="F50" i="6"/>
  <c r="F48" i="6"/>
  <c r="F46" i="6"/>
  <c r="F47" i="6"/>
  <c r="F44" i="6"/>
  <c r="F45" i="6"/>
  <c r="F37" i="6"/>
  <c r="F41" i="6"/>
  <c r="F42" i="6"/>
  <c r="F39" i="6"/>
  <c r="F38" i="6"/>
  <c r="F40" i="6"/>
  <c r="F34" i="6"/>
  <c r="F35" i="6"/>
  <c r="F32" i="6"/>
  <c r="F28" i="6"/>
  <c r="F29" i="6"/>
  <c r="F27" i="6"/>
  <c r="F30" i="6"/>
  <c r="F31" i="6"/>
  <c r="F24" i="6"/>
  <c r="F23" i="6"/>
  <c r="F25" i="6"/>
  <c r="F22" i="6" l="1"/>
  <c r="F21" i="6"/>
  <c r="F18" i="6"/>
  <c r="F19" i="6"/>
  <c r="F17" i="6"/>
  <c r="F16" i="6"/>
  <c r="F13" i="6"/>
  <c r="F11" i="6"/>
  <c r="F14" i="6"/>
  <c r="F12" i="6"/>
  <c r="F10" i="6"/>
  <c r="F8" i="6"/>
  <c r="F5" i="6"/>
  <c r="F7" i="6"/>
  <c r="F105" i="12" l="1"/>
  <c r="F106" i="12"/>
  <c r="F104" i="12"/>
  <c r="F103" i="12"/>
  <c r="F102" i="12"/>
  <c r="F100" i="12"/>
  <c r="F99" i="12"/>
  <c r="F101" i="12"/>
  <c r="F98" i="12"/>
  <c r="F94" i="12"/>
  <c r="F87" i="12"/>
  <c r="F96" i="12"/>
  <c r="F91" i="12"/>
  <c r="F93" i="12"/>
  <c r="F89" i="12"/>
  <c r="F95" i="12"/>
  <c r="F90" i="12"/>
  <c r="F92" i="12"/>
  <c r="F88" i="12"/>
  <c r="F86" i="12"/>
  <c r="F83" i="12"/>
  <c r="F81" i="12"/>
  <c r="F84" i="12"/>
  <c r="F82" i="12"/>
  <c r="F79" i="12"/>
  <c r="F80" i="12"/>
  <c r="F77" i="12"/>
  <c r="F75" i="12"/>
  <c r="F76" i="12"/>
  <c r="F78" i="12"/>
  <c r="F73" i="12"/>
  <c r="F69" i="12"/>
  <c r="F66" i="12"/>
  <c r="F64" i="12"/>
  <c r="F70" i="12"/>
  <c r="F68" i="12"/>
  <c r="F71" i="12"/>
  <c r="F72" i="12"/>
  <c r="F67" i="12"/>
  <c r="F65" i="12"/>
  <c r="F58" i="12"/>
  <c r="F61" i="12"/>
  <c r="F60" i="12"/>
  <c r="F59" i="12"/>
  <c r="F56" i="12"/>
  <c r="F55" i="12"/>
  <c r="F54" i="12"/>
  <c r="F51" i="12"/>
  <c r="F53" i="12"/>
  <c r="F62" i="12"/>
  <c r="F52" i="12"/>
  <c r="F57" i="12"/>
  <c r="F45" i="12"/>
  <c r="F49" i="12"/>
  <c r="F48" i="12"/>
  <c r="F41" i="12"/>
  <c r="F46" i="12"/>
  <c r="F40" i="12"/>
  <c r="F43" i="12"/>
  <c r="F42" i="12"/>
  <c r="F44" i="12"/>
  <c r="F47" i="12"/>
  <c r="F38" i="12"/>
  <c r="F39" i="12"/>
  <c r="F36" i="12"/>
  <c r="F33" i="12"/>
  <c r="F35" i="12"/>
  <c r="F32" i="12"/>
  <c r="F34" i="12"/>
  <c r="F31" i="12"/>
  <c r="F30" i="12"/>
  <c r="F28" i="12"/>
  <c r="F27" i="12"/>
  <c r="F24" i="12"/>
  <c r="F25" i="12"/>
  <c r="F26" i="12"/>
  <c r="F23" i="12"/>
  <c r="F22" i="12"/>
  <c r="F20" i="12"/>
  <c r="F19" i="12"/>
  <c r="F21" i="12"/>
  <c r="F18" i="12"/>
  <c r="F16" i="12"/>
  <c r="F15" i="12"/>
  <c r="F11" i="12"/>
  <c r="F13" i="12"/>
  <c r="F14" i="12"/>
  <c r="F12" i="12"/>
  <c r="F10" i="12"/>
  <c r="F8" i="12"/>
  <c r="F7" i="12"/>
  <c r="F9" i="12"/>
  <c r="F5" i="12"/>
  <c r="F4" i="12"/>
  <c r="F68" i="4"/>
  <c r="F73" i="4"/>
  <c r="F72" i="4"/>
  <c r="F70" i="4"/>
  <c r="F71" i="4"/>
  <c r="F66" i="4"/>
  <c r="F69" i="4"/>
  <c r="F67" i="4"/>
  <c r="F65" i="4"/>
  <c r="F59" i="4"/>
  <c r="F63" i="4"/>
  <c r="F61" i="4"/>
  <c r="F62" i="4"/>
  <c r="F60" i="4"/>
  <c r="F57" i="4"/>
  <c r="F53" i="4"/>
  <c r="F55" i="4"/>
  <c r="F56" i="4"/>
  <c r="F52" i="4"/>
  <c r="F54" i="4"/>
  <c r="F50" i="4"/>
  <c r="F49" i="4"/>
  <c r="F47" i="4"/>
  <c r="F48" i="4"/>
  <c r="F46" i="4"/>
  <c r="F39" i="4"/>
  <c r="F44" i="4"/>
  <c r="F43" i="4"/>
  <c r="F41" i="4"/>
  <c r="F42" i="4"/>
  <c r="F40" i="4"/>
  <c r="F38" i="4"/>
  <c r="F31" i="4"/>
  <c r="F36" i="4"/>
  <c r="F33" i="4"/>
  <c r="F35" i="4"/>
  <c r="F32" i="4"/>
  <c r="F30" i="4"/>
  <c r="F34" i="4"/>
  <c r="F29" i="4"/>
  <c r="F25" i="4" l="1"/>
  <c r="F21" i="4"/>
  <c r="F24" i="4"/>
  <c r="F26" i="4"/>
  <c r="F27" i="4"/>
  <c r="F22" i="4"/>
  <c r="F20" i="4"/>
  <c r="F23" i="4"/>
  <c r="F16" i="4"/>
  <c r="F18" i="4"/>
  <c r="F17" i="4"/>
  <c r="F13" i="4"/>
  <c r="F15" i="4"/>
  <c r="F14" i="4"/>
  <c r="F11" i="4"/>
  <c r="F10" i="4"/>
  <c r="F9" i="4"/>
  <c r="F8" i="4"/>
  <c r="F5" i="4"/>
  <c r="F4" i="4"/>
  <c r="F7" i="4"/>
  <c r="F60" i="11" l="1"/>
  <c r="F59" i="11"/>
  <c r="F55" i="11"/>
  <c r="F57" i="11"/>
  <c r="F54" i="11"/>
  <c r="F58" i="11"/>
  <c r="F56" i="11"/>
  <c r="F51" i="11"/>
  <c r="F52" i="11"/>
  <c r="F47" i="11"/>
  <c r="F50" i="11"/>
  <c r="F49" i="11"/>
  <c r="F46" i="11"/>
  <c r="F48" i="11"/>
  <c r="F45" i="11"/>
  <c r="F42" i="11"/>
  <c r="F37" i="11"/>
  <c r="F43" i="11"/>
  <c r="F39" i="11"/>
  <c r="F41" i="11"/>
  <c r="F40" i="11"/>
  <c r="F38" i="11"/>
  <c r="F36" i="11"/>
  <c r="F34" i="11"/>
  <c r="F33" i="11"/>
  <c r="F29" i="11"/>
  <c r="F31" i="11"/>
  <c r="F32" i="11"/>
  <c r="F30" i="11"/>
  <c r="F25" i="11"/>
  <c r="F26" i="11"/>
  <c r="F27" i="11"/>
  <c r="F24" i="11"/>
  <c r="F21" i="11"/>
  <c r="F17" i="11"/>
  <c r="F20" i="11"/>
  <c r="F16" i="11"/>
  <c r="F15" i="11"/>
  <c r="F19" i="11"/>
  <c r="F22" i="11"/>
  <c r="F18" i="11"/>
  <c r="F13" i="11"/>
  <c r="F10" i="11"/>
  <c r="F11" i="11"/>
  <c r="F12" i="11"/>
  <c r="F4" i="11"/>
  <c r="F5" i="11"/>
  <c r="F9" i="11"/>
  <c r="F7" i="11"/>
  <c r="F8" i="11" l="1"/>
  <c r="F4" i="6"/>
  <c r="H11" i="4" l="1"/>
  <c r="F40" i="8" l="1"/>
  <c r="H58" i="12" l="1"/>
  <c r="H72" i="12"/>
  <c r="D72" i="12" s="1"/>
  <c r="H106" i="8"/>
  <c r="D106" i="8" s="1"/>
  <c r="H105" i="8"/>
  <c r="D105" i="8" s="1"/>
  <c r="H102" i="8"/>
  <c r="H103" i="8"/>
  <c r="D103" i="8" s="1"/>
  <c r="H104" i="8"/>
  <c r="D104" i="8" s="1"/>
  <c r="H101" i="8"/>
  <c r="D101" i="8" s="1"/>
  <c r="H88" i="8"/>
  <c r="D88" i="8" s="1"/>
  <c r="H87" i="8"/>
  <c r="D87" i="8" s="1"/>
  <c r="H86" i="8"/>
  <c r="D86" i="8" s="1"/>
  <c r="H90" i="8"/>
  <c r="D90" i="8" s="1"/>
  <c r="H91" i="8"/>
  <c r="D91" i="8" s="1"/>
  <c r="H92" i="8"/>
  <c r="D92" i="8" s="1"/>
  <c r="H93" i="8"/>
  <c r="D93" i="8" s="1"/>
  <c r="H99" i="8"/>
  <c r="D99" i="8" s="1"/>
  <c r="H96" i="8"/>
  <c r="D96" i="8" s="1"/>
  <c r="H95" i="8"/>
  <c r="D95" i="8" s="1"/>
  <c r="H97" i="8"/>
  <c r="D97" i="8" s="1"/>
  <c r="H98" i="8"/>
  <c r="D98" i="8" s="1"/>
  <c r="H89" i="8"/>
  <c r="D89" i="8" s="1"/>
  <c r="H77" i="8"/>
  <c r="H78" i="8"/>
  <c r="H75" i="8"/>
  <c r="D75" i="8" s="1"/>
  <c r="H74" i="8"/>
  <c r="H72" i="8"/>
  <c r="D72" i="8" s="1"/>
  <c r="H57" i="8"/>
  <c r="D57" i="8" s="1"/>
  <c r="H64" i="8"/>
  <c r="D64" i="8" s="1"/>
  <c r="H63" i="8"/>
  <c r="D63" i="8" s="1"/>
  <c r="H58" i="8"/>
  <c r="D58" i="8" s="1"/>
  <c r="H61" i="8"/>
  <c r="D61" i="8" s="1"/>
  <c r="H53" i="8"/>
  <c r="D53" i="8" s="1"/>
  <c r="H60" i="8"/>
  <c r="D60" i="8" s="1"/>
  <c r="H52" i="8"/>
  <c r="D52" i="8" s="1"/>
  <c r="H55" i="8"/>
  <c r="D55" i="8" s="1"/>
  <c r="H62" i="8"/>
  <c r="D62" i="8" s="1"/>
  <c r="H54" i="8"/>
  <c r="D54" i="8" s="1"/>
  <c r="H56" i="8"/>
  <c r="D56" i="8" s="1"/>
  <c r="H59" i="8"/>
  <c r="D59" i="8" s="1"/>
  <c r="H32" i="8"/>
  <c r="H31" i="8"/>
  <c r="H28" i="8"/>
  <c r="H30" i="8"/>
  <c r="H29" i="8"/>
  <c r="H26" i="8"/>
  <c r="D26" i="8" s="1"/>
  <c r="H25" i="8"/>
  <c r="D25" i="8" s="1"/>
  <c r="H23" i="8"/>
  <c r="H21" i="8"/>
  <c r="D21" i="8" s="1"/>
  <c r="H22" i="8"/>
  <c r="D22" i="8" s="1"/>
  <c r="H42" i="8"/>
  <c r="D42" i="8" s="1"/>
  <c r="H40" i="8"/>
  <c r="D40" i="8" s="1"/>
  <c r="H48" i="8"/>
  <c r="D48" i="8" s="1"/>
  <c r="H50" i="8"/>
  <c r="D50" i="8" s="1"/>
  <c r="H45" i="8"/>
  <c r="H44" i="8"/>
  <c r="D44" i="8" s="1"/>
  <c r="H46" i="8"/>
  <c r="D46" i="8" s="1"/>
  <c r="H47" i="8"/>
  <c r="D47" i="8" s="1"/>
  <c r="H49" i="8"/>
  <c r="D49" i="8" s="1"/>
  <c r="H41" i="8"/>
  <c r="D41" i="8" s="1"/>
  <c r="H8" i="8"/>
  <c r="H10" i="8"/>
  <c r="H11" i="8"/>
  <c r="H9" i="8"/>
  <c r="H5" i="8"/>
  <c r="D5" i="8" s="1"/>
  <c r="H6" i="8"/>
  <c r="D6" i="8" s="1"/>
  <c r="F90" i="8"/>
  <c r="F91" i="8"/>
  <c r="F92" i="8"/>
  <c r="F93" i="8"/>
  <c r="H78" i="9"/>
  <c r="D78" i="9" s="1"/>
  <c r="H27" i="9"/>
  <c r="D27" i="9" s="1"/>
  <c r="H50" i="9"/>
  <c r="D50" i="9" s="1"/>
  <c r="H31" i="9"/>
  <c r="D31" i="9" s="1"/>
  <c r="H58" i="9"/>
  <c r="D58" i="9" s="1"/>
  <c r="H53" i="9"/>
  <c r="D53" i="9" s="1"/>
  <c r="H32" i="9"/>
  <c r="D32" i="9" s="1"/>
  <c r="H76" i="9"/>
  <c r="D76" i="9" s="1"/>
  <c r="H40" i="9"/>
  <c r="H67" i="9"/>
  <c r="H73" i="9"/>
  <c r="H47" i="9"/>
  <c r="D47" i="9" s="1"/>
  <c r="H34" i="9"/>
  <c r="D34" i="9" s="1"/>
  <c r="H28" i="9"/>
  <c r="H10" i="9"/>
  <c r="H20" i="9"/>
  <c r="H65" i="9"/>
  <c r="H52" i="9"/>
  <c r="H17" i="9"/>
  <c r="H62" i="9"/>
  <c r="H9" i="9"/>
  <c r="H11" i="9"/>
  <c r="H22" i="9"/>
  <c r="H61" i="9"/>
  <c r="D61" i="9" s="1"/>
  <c r="H64" i="9"/>
  <c r="H25" i="9"/>
  <c r="H16" i="9"/>
  <c r="H48" i="9"/>
  <c r="H44" i="9"/>
  <c r="H59" i="9"/>
  <c r="H30" i="9"/>
  <c r="H23" i="9"/>
  <c r="H24" i="9"/>
  <c r="H54" i="9"/>
  <c r="H21" i="9"/>
  <c r="H42" i="9"/>
  <c r="D42" i="9" s="1"/>
  <c r="H51" i="9"/>
  <c r="H46" i="9"/>
  <c r="H75" i="9"/>
  <c r="H43" i="9"/>
  <c r="H55" i="9"/>
  <c r="H18" i="9"/>
  <c r="H4" i="9"/>
  <c r="H63" i="9"/>
  <c r="D63" i="9" s="1"/>
  <c r="H7" i="9"/>
  <c r="D7" i="9" s="1"/>
  <c r="H5" i="9"/>
  <c r="H15" i="9"/>
  <c r="D15" i="9" s="1"/>
  <c r="H12" i="9"/>
  <c r="D12" i="9" s="1"/>
  <c r="H37" i="9"/>
  <c r="D37" i="9" s="1"/>
  <c r="H77" i="9"/>
  <c r="D77" i="9" s="1"/>
  <c r="H35" i="9"/>
  <c r="D35" i="9" s="1"/>
  <c r="H70" i="9"/>
  <c r="D70" i="9" s="1"/>
  <c r="H66" i="9"/>
  <c r="D66" i="9" s="1"/>
  <c r="H41" i="9"/>
  <c r="D41" i="9" s="1"/>
  <c r="H74" i="9"/>
  <c r="D74" i="9" s="1"/>
  <c r="H68" i="9"/>
  <c r="D68" i="9" s="1"/>
  <c r="H36" i="9"/>
  <c r="D36" i="9" s="1"/>
  <c r="H19" i="9"/>
  <c r="D19" i="9" s="1"/>
  <c r="H71" i="9"/>
  <c r="D71" i="9" s="1"/>
  <c r="H49" i="9"/>
  <c r="D49" i="9" s="1"/>
  <c r="H72" i="9"/>
  <c r="D72" i="9" s="1"/>
  <c r="H14" i="9"/>
  <c r="D14" i="9" s="1"/>
  <c r="H8" i="9"/>
  <c r="D8" i="9" s="1"/>
  <c r="H39" i="9"/>
  <c r="D39" i="9" s="1"/>
  <c r="H57" i="9"/>
  <c r="D57" i="9" s="1"/>
  <c r="H29" i="9"/>
  <c r="D29" i="9" s="1"/>
  <c r="H60" i="9"/>
  <c r="D60" i="9" s="1"/>
  <c r="H47" i="12"/>
  <c r="D47" i="12" s="1"/>
  <c r="H46" i="12"/>
  <c r="D46" i="12" s="1"/>
  <c r="H67" i="12"/>
  <c r="D67" i="12" s="1"/>
  <c r="H53" i="4"/>
  <c r="D53" i="4" s="1"/>
  <c r="H46" i="4"/>
  <c r="D46" i="4" s="1"/>
  <c r="H62" i="4"/>
  <c r="D62" i="4" s="1"/>
  <c r="H59" i="4"/>
  <c r="D59" i="4" s="1"/>
  <c r="H72" i="4"/>
  <c r="D72" i="4" s="1"/>
  <c r="H60" i="4"/>
  <c r="D60" i="4" s="1"/>
  <c r="H38" i="6" l="1"/>
  <c r="D38" i="6" s="1"/>
  <c r="H23" i="6"/>
  <c r="D23" i="6" s="1"/>
  <c r="H41" i="6"/>
  <c r="D41" i="6" s="1"/>
  <c r="H27" i="6"/>
  <c r="D27" i="6" s="1"/>
  <c r="H37" i="6"/>
  <c r="D37" i="6" s="1"/>
  <c r="H54" i="6"/>
  <c r="D54" i="6" s="1"/>
  <c r="H16" i="6"/>
  <c r="D16" i="6" s="1"/>
  <c r="H17" i="6"/>
  <c r="D17" i="6" s="1"/>
  <c r="H24" i="6"/>
  <c r="D24" i="6" s="1"/>
  <c r="H18" i="6"/>
  <c r="D18" i="6" s="1"/>
  <c r="H10" i="6"/>
  <c r="D10" i="6" s="1"/>
  <c r="H22" i="6"/>
  <c r="D22" i="6" s="1"/>
  <c r="H11" i="6"/>
  <c r="D11" i="6" s="1"/>
  <c r="H31" i="6"/>
  <c r="D31" i="6" s="1"/>
  <c r="H52" i="6"/>
  <c r="D52" i="6" s="1"/>
  <c r="H4" i="6"/>
  <c r="D4" i="6" s="1"/>
  <c r="H32" i="6"/>
  <c r="D32" i="6" s="1"/>
  <c r="H30" i="6"/>
  <c r="D30" i="6" s="1"/>
  <c r="H35" i="6"/>
  <c r="D35" i="6" s="1"/>
  <c r="H28" i="6"/>
  <c r="D28" i="6" s="1"/>
  <c r="H47" i="6"/>
  <c r="D47" i="6" s="1"/>
  <c r="H12" i="6"/>
  <c r="D12" i="6" s="1"/>
  <c r="H53" i="6"/>
  <c r="D53" i="6" s="1"/>
  <c r="H51" i="6"/>
  <c r="D51" i="6" s="1"/>
  <c r="H29" i="6"/>
  <c r="D29" i="6" s="1"/>
  <c r="H34" i="6"/>
  <c r="D34" i="6" s="1"/>
  <c r="H7" i="6"/>
  <c r="D7" i="6" s="1"/>
  <c r="H50" i="6"/>
  <c r="D50" i="6" s="1"/>
  <c r="H46" i="6"/>
  <c r="D46" i="6" s="1"/>
  <c r="H5" i="6"/>
  <c r="D5" i="6" s="1"/>
  <c r="H14" i="6"/>
  <c r="D14" i="6" s="1"/>
  <c r="H13" i="6"/>
  <c r="D13" i="6" s="1"/>
  <c r="H21" i="6"/>
  <c r="D21" i="6" s="1"/>
  <c r="H39" i="6"/>
  <c r="D39" i="6" s="1"/>
  <c r="H48" i="6"/>
  <c r="D48" i="6" s="1"/>
  <c r="H8" i="6"/>
  <c r="D8" i="6" s="1"/>
  <c r="H40" i="6"/>
  <c r="D40" i="6" s="1"/>
  <c r="H25" i="6"/>
  <c r="D25" i="6" s="1"/>
  <c r="H42" i="6"/>
  <c r="D42" i="6" s="1"/>
  <c r="H19" i="6"/>
  <c r="D19" i="6" s="1"/>
  <c r="H44" i="6"/>
  <c r="D44" i="6" s="1"/>
  <c r="H45" i="6"/>
  <c r="D45" i="6" s="1"/>
  <c r="H5" i="11" l="1"/>
  <c r="D5" i="11" s="1"/>
  <c r="H8" i="11"/>
  <c r="D8" i="11" s="1"/>
  <c r="H16" i="11"/>
  <c r="D16" i="11" s="1"/>
  <c r="H9" i="11"/>
  <c r="D9" i="11" s="1"/>
  <c r="H21" i="11"/>
  <c r="D21" i="11" s="1"/>
  <c r="H57" i="11"/>
  <c r="D57" i="11" s="1"/>
  <c r="H10" i="11"/>
  <c r="D10" i="11" s="1"/>
  <c r="H19" i="11"/>
  <c r="D19" i="11" s="1"/>
  <c r="H51" i="11"/>
  <c r="D51" i="11" s="1"/>
  <c r="H45" i="11"/>
  <c r="D45" i="11" s="1"/>
  <c r="H11" i="11"/>
  <c r="D11" i="11" s="1"/>
  <c r="H13" i="11"/>
  <c r="D13" i="11" s="1"/>
  <c r="H26" i="11"/>
  <c r="D26" i="11" s="1"/>
  <c r="H40" i="11"/>
  <c r="D40" i="11" s="1"/>
  <c r="H59" i="11"/>
  <c r="D59" i="11" s="1"/>
  <c r="H27" i="11"/>
  <c r="D27" i="11" s="1"/>
  <c r="H34" i="11"/>
  <c r="D34" i="11" s="1"/>
  <c r="H49" i="11"/>
  <c r="D49" i="11" s="1"/>
  <c r="H47" i="11"/>
  <c r="D47" i="11" s="1"/>
  <c r="H55" i="11"/>
  <c r="D55" i="11" s="1"/>
  <c r="H18" i="11"/>
  <c r="D18" i="11" s="1"/>
  <c r="H50" i="11"/>
  <c r="D50" i="11" s="1"/>
  <c r="H52" i="11"/>
  <c r="D52" i="11" s="1"/>
  <c r="H22" i="11"/>
  <c r="D22" i="11" s="1"/>
  <c r="H58" i="11"/>
  <c r="D58" i="11" s="1"/>
  <c r="H31" i="11"/>
  <c r="D31" i="11" s="1"/>
  <c r="H20" i="11"/>
  <c r="D20" i="11" s="1"/>
  <c r="H7" i="11"/>
  <c r="D7" i="11" s="1"/>
  <c r="H54" i="11"/>
  <c r="D54" i="11" s="1"/>
  <c r="H60" i="11"/>
  <c r="D60" i="11" s="1"/>
  <c r="H39" i="11"/>
  <c r="D39" i="11" s="1"/>
  <c r="H42" i="11"/>
  <c r="D42" i="11" s="1"/>
  <c r="H36" i="11"/>
  <c r="D36" i="11" s="1"/>
  <c r="H15" i="11"/>
  <c r="D15" i="11" s="1"/>
  <c r="H41" i="11"/>
  <c r="D41" i="11" s="1"/>
  <c r="H56" i="11"/>
  <c r="D56" i="11" s="1"/>
  <c r="H29" i="11"/>
  <c r="D29" i="11" s="1"/>
  <c r="H32" i="11"/>
  <c r="D32" i="11" s="1"/>
  <c r="H12" i="11"/>
  <c r="D12" i="11" s="1"/>
  <c r="H33" i="11"/>
  <c r="D33" i="11" s="1"/>
  <c r="H30" i="11"/>
  <c r="D30" i="11" s="1"/>
  <c r="H46" i="11"/>
  <c r="D46" i="11" s="1"/>
  <c r="H37" i="11"/>
  <c r="D37" i="11" s="1"/>
  <c r="H24" i="11"/>
  <c r="D24" i="11" s="1"/>
  <c r="H4" i="11"/>
  <c r="D4" i="11" s="1"/>
  <c r="H38" i="11"/>
  <c r="D38" i="11" s="1"/>
  <c r="H43" i="11"/>
  <c r="D43" i="11" s="1"/>
  <c r="H17" i="11"/>
  <c r="D17" i="11" s="1"/>
  <c r="H25" i="11"/>
  <c r="D25" i="11" s="1"/>
  <c r="H48" i="11"/>
  <c r="D48" i="11" s="1"/>
  <c r="H68" i="12" l="1"/>
  <c r="D68" i="12" s="1"/>
  <c r="H94" i="12" l="1"/>
  <c r="D94" i="12" s="1"/>
  <c r="H102" i="12"/>
  <c r="D102" i="12" s="1"/>
  <c r="H27" i="4" l="1"/>
  <c r="D27" i="4" s="1"/>
  <c r="H54" i="4"/>
  <c r="D54" i="4" s="1"/>
  <c r="H38" i="4"/>
  <c r="D38" i="4" s="1"/>
  <c r="H56" i="4"/>
  <c r="D56" i="4" s="1"/>
  <c r="H69" i="4"/>
  <c r="D69" i="4" s="1"/>
  <c r="H36" i="4"/>
  <c r="D36" i="4" s="1"/>
  <c r="H21" i="4"/>
  <c r="D21" i="4" s="1"/>
  <c r="H68" i="4"/>
  <c r="D68" i="4" s="1"/>
  <c r="H10" i="4"/>
  <c r="D10" i="4" s="1"/>
  <c r="H79" i="12" l="1"/>
  <c r="D79" i="12" s="1"/>
  <c r="H10" i="12"/>
  <c r="D10" i="12" s="1"/>
  <c r="H92" i="12"/>
  <c r="D92" i="12" s="1"/>
  <c r="H39" i="12"/>
  <c r="D39" i="12" s="1"/>
  <c r="H18" i="12"/>
  <c r="D18" i="12" s="1"/>
  <c r="H75" i="12"/>
  <c r="D75" i="12" s="1"/>
  <c r="H26" i="12"/>
  <c r="D26" i="12" s="1"/>
  <c r="H43" i="12"/>
  <c r="D43" i="12" s="1"/>
  <c r="H44" i="12"/>
  <c r="D44" i="12" s="1"/>
  <c r="H65" i="12" l="1"/>
  <c r="D65" i="12" s="1"/>
  <c r="H86" i="12"/>
  <c r="D86" i="12" s="1"/>
  <c r="H38" i="12"/>
  <c r="D38" i="12" s="1"/>
  <c r="H52" i="12"/>
  <c r="D52" i="12" s="1"/>
  <c r="D45" i="8" l="1"/>
  <c r="D74" i="8"/>
  <c r="D77" i="8"/>
  <c r="D78" i="8"/>
  <c r="H73" i="12"/>
  <c r="D73" i="12" s="1"/>
  <c r="H32" i="12"/>
  <c r="D32" i="12" s="1"/>
  <c r="H36" i="12"/>
  <c r="D36" i="12" s="1"/>
  <c r="H100" i="12"/>
  <c r="D100" i="12" s="1"/>
  <c r="H84" i="12"/>
  <c r="D84" i="12" s="1"/>
  <c r="H106" i="12"/>
  <c r="D106" i="12" s="1"/>
  <c r="H62" i="12"/>
  <c r="D62" i="12" s="1"/>
  <c r="H64" i="12" l="1"/>
  <c r="D64" i="12" s="1"/>
  <c r="H103" i="12"/>
  <c r="D103" i="12" s="1"/>
  <c r="H56" i="12"/>
  <c r="D56" i="12" s="1"/>
  <c r="H12" i="12"/>
  <c r="D12" i="12" s="1"/>
  <c r="H30" i="12"/>
  <c r="D30" i="12" s="1"/>
  <c r="H90" i="12"/>
  <c r="D90" i="12" s="1"/>
  <c r="H77" i="12"/>
  <c r="D77" i="12" s="1"/>
  <c r="H81" i="12"/>
  <c r="D81" i="12" s="1"/>
  <c r="H91" i="12"/>
  <c r="D91" i="12" s="1"/>
  <c r="H54" i="12"/>
  <c r="D54" i="12" s="1"/>
  <c r="H27" i="12"/>
  <c r="D27" i="12" s="1"/>
  <c r="H99" i="12"/>
  <c r="D99" i="12" s="1"/>
  <c r="H40" i="12"/>
  <c r="D40" i="12" s="1"/>
  <c r="H23" i="12"/>
  <c r="D23" i="12" s="1"/>
  <c r="H19" i="12"/>
  <c r="D19" i="12" s="1"/>
  <c r="H7" i="12"/>
  <c r="D7" i="12" s="1"/>
  <c r="H87" i="12"/>
  <c r="D87" i="12" s="1"/>
  <c r="H83" i="12"/>
  <c r="D83" i="12" s="1"/>
  <c r="H5" i="12"/>
  <c r="D5" i="12" s="1"/>
  <c r="H89" i="12"/>
  <c r="D89" i="12" s="1"/>
  <c r="H9" i="12"/>
  <c r="D9" i="12" s="1"/>
  <c r="H66" i="12"/>
  <c r="D66" i="12" s="1"/>
  <c r="H28" i="12"/>
  <c r="D28" i="12" s="1"/>
  <c r="H53" i="12"/>
  <c r="D53" i="12" s="1"/>
  <c r="H70" i="12"/>
  <c r="D70" i="12" s="1"/>
  <c r="H96" i="12"/>
  <c r="D96" i="12" s="1"/>
  <c r="H35" i="12"/>
  <c r="D35" i="12" s="1"/>
  <c r="H51" i="12"/>
  <c r="D51" i="12" s="1"/>
  <c r="H8" i="12"/>
  <c r="D8" i="12" s="1"/>
  <c r="H33" i="12"/>
  <c r="D33" i="12" s="1"/>
  <c r="H25" i="12"/>
  <c r="D25" i="12" s="1"/>
  <c r="H13" i="12"/>
  <c r="D13" i="12" s="1"/>
  <c r="H61" i="12"/>
  <c r="D61" i="12" s="1"/>
  <c r="H101" i="12"/>
  <c r="D101" i="12" s="1"/>
  <c r="H69" i="12"/>
  <c r="D69" i="12" s="1"/>
  <c r="H76" i="12"/>
  <c r="D76" i="12" s="1"/>
  <c r="H82" i="12"/>
  <c r="D82" i="12" s="1"/>
  <c r="H45" i="12"/>
  <c r="D45" i="12" s="1"/>
  <c r="H60" i="12"/>
  <c r="D60" i="12" s="1"/>
  <c r="H49" i="12"/>
  <c r="D49" i="12" s="1"/>
  <c r="H104" i="12"/>
  <c r="D104" i="12" s="1"/>
  <c r="H42" i="12"/>
  <c r="D42" i="12" s="1"/>
  <c r="H21" i="12"/>
  <c r="D21" i="12" s="1"/>
  <c r="H57" i="12"/>
  <c r="D57" i="12" s="1"/>
  <c r="H4" i="12"/>
  <c r="D4" i="12" s="1"/>
  <c r="H16" i="12"/>
  <c r="D16" i="12" s="1"/>
  <c r="D58" i="12"/>
  <c r="H95" i="12"/>
  <c r="D95" i="12" s="1"/>
  <c r="H34" i="12"/>
  <c r="D34" i="12" s="1"/>
  <c r="H11" i="12"/>
  <c r="D11" i="12" s="1"/>
  <c r="H31" i="12"/>
  <c r="D31" i="12" s="1"/>
  <c r="H78" i="12"/>
  <c r="D78" i="12" s="1"/>
  <c r="H24" i="12"/>
  <c r="D24" i="12" s="1"/>
  <c r="H41" i="12"/>
  <c r="D41" i="12" s="1"/>
  <c r="H20" i="12"/>
  <c r="D20" i="12" s="1"/>
  <c r="H14" i="12"/>
  <c r="D14" i="12" s="1"/>
  <c r="H22" i="12"/>
  <c r="D22" i="12" s="1"/>
  <c r="H15" i="12"/>
  <c r="D15" i="12" s="1"/>
  <c r="H105" i="12"/>
  <c r="D105" i="12" s="1"/>
  <c r="H88" i="12"/>
  <c r="D88" i="12" s="1"/>
  <c r="H93" i="12"/>
  <c r="D93" i="12" s="1"/>
  <c r="H98" i="12"/>
  <c r="D98" i="12" s="1"/>
  <c r="H55" i="12"/>
  <c r="D55" i="12" s="1"/>
  <c r="H80" i="12"/>
  <c r="D80" i="12" s="1"/>
  <c r="H59" i="12"/>
  <c r="D59" i="12" s="1"/>
  <c r="H48" i="12"/>
  <c r="D48" i="12" s="1"/>
  <c r="H71" i="12"/>
  <c r="D71" i="12" s="1"/>
  <c r="D11" i="4" l="1"/>
  <c r="D54" i="9"/>
  <c r="D102" i="8" l="1"/>
  <c r="D31" i="8"/>
  <c r="D30" i="8"/>
  <c r="D28" i="8"/>
  <c r="D29" i="8"/>
  <c r="D32" i="8"/>
  <c r="D73" i="9" l="1"/>
  <c r="D22" i="9"/>
  <c r="D67" i="9"/>
  <c r="D40" i="9"/>
  <c r="D16" i="9"/>
  <c r="D46" i="9"/>
  <c r="D10" i="9"/>
  <c r="D48" i="9"/>
  <c r="D4" i="9"/>
  <c r="D21" i="9"/>
  <c r="D5" i="9"/>
  <c r="D17" i="9"/>
  <c r="D44" i="9"/>
  <c r="D25" i="9"/>
  <c r="D52" i="9"/>
  <c r="D62" i="9"/>
  <c r="D30" i="9"/>
  <c r="D20" i="9"/>
  <c r="D18" i="9"/>
  <c r="D23" i="9"/>
  <c r="D64" i="9"/>
  <c r="D9" i="9"/>
  <c r="D11" i="9"/>
  <c r="D55" i="9"/>
  <c r="D43" i="9"/>
  <c r="D24" i="9"/>
  <c r="H57" i="4"/>
  <c r="D57" i="4" s="1"/>
  <c r="H50" i="4"/>
  <c r="D50" i="4" s="1"/>
  <c r="H24" i="4"/>
  <c r="D24" i="4" s="1"/>
  <c r="H30" i="4"/>
  <c r="D30" i="4" s="1"/>
  <c r="H35" i="4"/>
  <c r="D35" i="4" s="1"/>
  <c r="H70" i="4"/>
  <c r="D70" i="4" s="1"/>
  <c r="H9" i="4"/>
  <c r="D9" i="4" s="1"/>
  <c r="H48" i="4"/>
  <c r="D48" i="4" s="1"/>
  <c r="H17" i="4"/>
  <c r="D17" i="4" s="1"/>
  <c r="H15" i="4"/>
  <c r="D15" i="4" s="1"/>
  <c r="H55" i="4"/>
  <c r="D55" i="4" s="1"/>
  <c r="H73" i="4"/>
  <c r="D73" i="4" s="1"/>
  <c r="H22" i="4"/>
  <c r="D22" i="4" s="1"/>
  <c r="H31" i="4"/>
  <c r="D31" i="4" s="1"/>
  <c r="H20" i="4"/>
  <c r="D20" i="4" s="1"/>
  <c r="H39" i="4"/>
  <c r="D39" i="4" s="1"/>
  <c r="H5" i="4"/>
  <c r="D5" i="4" s="1"/>
  <c r="H14" i="4"/>
  <c r="D14" i="4" s="1"/>
  <c r="H33" i="4"/>
  <c r="D33" i="4" s="1"/>
  <c r="H18" i="4"/>
  <c r="D18" i="4" s="1"/>
  <c r="H52" i="4"/>
  <c r="D52" i="4" s="1"/>
  <c r="H29" i="4"/>
  <c r="D29" i="4" s="1"/>
  <c r="H32" i="4"/>
  <c r="D32" i="4" s="1"/>
  <c r="H66" i="4"/>
  <c r="D66" i="4" s="1"/>
  <c r="H7" i="4"/>
  <c r="D7" i="4" s="1"/>
  <c r="H34" i="4"/>
  <c r="D34" i="4" s="1"/>
  <c r="H23" i="4"/>
  <c r="D23" i="4" s="1"/>
  <c r="H41" i="4"/>
  <c r="D41" i="4" s="1"/>
  <c r="H63" i="4"/>
  <c r="D63" i="4" s="1"/>
  <c r="H26" i="4"/>
  <c r="D26" i="4" s="1"/>
  <c r="H25" i="4"/>
  <c r="D25" i="4" s="1"/>
  <c r="H61" i="4"/>
  <c r="D61" i="4" s="1"/>
  <c r="H67" i="4"/>
  <c r="D67" i="4" s="1"/>
  <c r="H49" i="4"/>
  <c r="D49" i="4" s="1"/>
  <c r="H71" i="4"/>
  <c r="D71" i="4" s="1"/>
  <c r="H40" i="4"/>
  <c r="D40" i="4" s="1"/>
  <c r="H65" i="4"/>
  <c r="D65" i="4" s="1"/>
  <c r="H13" i="4"/>
  <c r="D13" i="4" s="1"/>
  <c r="H43" i="4"/>
  <c r="D43" i="4" s="1"/>
  <c r="H8" i="4"/>
  <c r="D8" i="4" s="1"/>
  <c r="H4" i="4"/>
  <c r="D4" i="4" s="1"/>
  <c r="H47" i="4"/>
  <c r="D47" i="4" s="1"/>
  <c r="H44" i="4"/>
  <c r="D44" i="4" s="1"/>
  <c r="H42" i="4"/>
  <c r="D42" i="4" s="1"/>
  <c r="H16" i="4"/>
  <c r="D16" i="4" s="1"/>
  <c r="D28" i="9"/>
  <c r="D65" i="9"/>
  <c r="D59" i="9"/>
  <c r="D51" i="9"/>
  <c r="D8" i="8"/>
  <c r="D10" i="8"/>
  <c r="D23" i="8"/>
  <c r="D75" i="9"/>
  <c r="D11" i="8"/>
  <c r="D9" i="8"/>
</calcChain>
</file>

<file path=xl/sharedStrings.xml><?xml version="1.0" encoding="utf-8"?>
<sst xmlns="http://schemas.openxmlformats.org/spreadsheetml/2006/main" count="1533" uniqueCount="346">
  <si>
    <t>12 Gauge</t>
  </si>
  <si>
    <t>20 Gauge</t>
  </si>
  <si>
    <t>28 Gauge</t>
  </si>
  <si>
    <t>HOA TOTAL</t>
  </si>
  <si>
    <t>Leg 1</t>
  </si>
  <si>
    <t>Leg 2</t>
  </si>
  <si>
    <t>Leg 3</t>
  </si>
  <si>
    <t>RUNNING</t>
  </si>
  <si>
    <t>Leg 4</t>
  </si>
  <si>
    <t>Leg 5</t>
  </si>
  <si>
    <t>% Broke</t>
  </si>
  <si>
    <t>Total</t>
  </si>
  <si>
    <t xml:space="preserve">Top 4 scores </t>
  </si>
  <si>
    <t>Place</t>
  </si>
  <si>
    <t>Total after leg #6</t>
  </si>
  <si>
    <t>Top 4 scores</t>
  </si>
  <si>
    <t>FINALS</t>
  </si>
  <si>
    <t xml:space="preserve"> TOTAL</t>
  </si>
  <si>
    <t>JUNIORS</t>
  </si>
  <si>
    <t>LADIES</t>
  </si>
  <si>
    <t xml:space="preserve">Total </t>
  </si>
  <si>
    <t>TOTAL</t>
  </si>
  <si>
    <t xml:space="preserve">RUNNING </t>
  </si>
  <si>
    <t>TOTALS</t>
  </si>
  <si>
    <t>SUB-JUNIORS</t>
  </si>
  <si>
    <t>SKEET Sub-Jr, Jr &amp; Ladies</t>
  </si>
  <si>
    <t>5-STAND Sub-Jr, Jr &amp; Ladies</t>
  </si>
  <si>
    <t>Best 2</t>
  </si>
  <si>
    <t xml:space="preserve">Targets </t>
  </si>
  <si>
    <t>Targets</t>
  </si>
  <si>
    <t>Alexander</t>
  </si>
  <si>
    <t>James</t>
  </si>
  <si>
    <t>Anderson</t>
  </si>
  <si>
    <t>Robert</t>
  </si>
  <si>
    <t>Gary</t>
  </si>
  <si>
    <t>Anglin</t>
  </si>
  <si>
    <t>Mark</t>
  </si>
  <si>
    <t>Baker</t>
  </si>
  <si>
    <t>Tim</t>
  </si>
  <si>
    <t>Balaski</t>
  </si>
  <si>
    <t>George</t>
  </si>
  <si>
    <t>John</t>
  </si>
  <si>
    <t>Danny</t>
  </si>
  <si>
    <t>Barraco</t>
  </si>
  <si>
    <t>Eric</t>
  </si>
  <si>
    <t>Beauchamp</t>
  </si>
  <si>
    <t>Michael</t>
  </si>
  <si>
    <t>Bradshaw</t>
  </si>
  <si>
    <t>Scott</t>
  </si>
  <si>
    <t>Gar</t>
  </si>
  <si>
    <t>Brammer</t>
  </si>
  <si>
    <t>Richard</t>
  </si>
  <si>
    <t>Dave</t>
  </si>
  <si>
    <t>Cochrane</t>
  </si>
  <si>
    <t>Mike</t>
  </si>
  <si>
    <t>Cook</t>
  </si>
  <si>
    <t>Nadim</t>
  </si>
  <si>
    <t>Gayla</t>
  </si>
  <si>
    <t>Cooper</t>
  </si>
  <si>
    <t>JR</t>
  </si>
  <si>
    <t>Savannah</t>
  </si>
  <si>
    <t>Logan</t>
  </si>
  <si>
    <t>Crane</t>
  </si>
  <si>
    <t>Steve</t>
  </si>
  <si>
    <t>David</t>
  </si>
  <si>
    <t>Thomas</t>
  </si>
  <si>
    <t>Drake</t>
  </si>
  <si>
    <t>Matthew</t>
  </si>
  <si>
    <t>Dutton</t>
  </si>
  <si>
    <t>Cade</t>
  </si>
  <si>
    <t>Faetche</t>
  </si>
  <si>
    <t>Carl</t>
  </si>
  <si>
    <t>Faison</t>
  </si>
  <si>
    <t>Stan</t>
  </si>
  <si>
    <t>Dawn</t>
  </si>
  <si>
    <t>Fields</t>
  </si>
  <si>
    <t>Augusto</t>
  </si>
  <si>
    <t>Filipe</t>
  </si>
  <si>
    <t>Foster</t>
  </si>
  <si>
    <t>Josh</t>
  </si>
  <si>
    <t>Hall</t>
  </si>
  <si>
    <t>Randy</t>
  </si>
  <si>
    <t>Hoffman</t>
  </si>
  <si>
    <t>Ron</t>
  </si>
  <si>
    <t>Honefenger</t>
  </si>
  <si>
    <t>Hughes</t>
  </si>
  <si>
    <t>Byron</t>
  </si>
  <si>
    <t>Justice</t>
  </si>
  <si>
    <t>King</t>
  </si>
  <si>
    <t>Knauss</t>
  </si>
  <si>
    <t>Bradley</t>
  </si>
  <si>
    <t>Joseph</t>
  </si>
  <si>
    <t>Lewis</t>
  </si>
  <si>
    <t>Lloyd</t>
  </si>
  <si>
    <t>Mabry</t>
  </si>
  <si>
    <t>William</t>
  </si>
  <si>
    <t>Garrett</t>
  </si>
  <si>
    <t>Matulevich</t>
  </si>
  <si>
    <t>McDonald</t>
  </si>
  <si>
    <t>Miller</t>
  </si>
  <si>
    <t>Jon</t>
  </si>
  <si>
    <t>Monroe</t>
  </si>
  <si>
    <t>Moore</t>
  </si>
  <si>
    <t>Valerie</t>
  </si>
  <si>
    <t>Charles</t>
  </si>
  <si>
    <t>Justin</t>
  </si>
  <si>
    <t>Napier</t>
  </si>
  <si>
    <t>Nasser</t>
  </si>
  <si>
    <t>Netterville</t>
  </si>
  <si>
    <t>Kyle</t>
  </si>
  <si>
    <t>Reed</t>
  </si>
  <si>
    <t>Reid</t>
  </si>
  <si>
    <t>Renken</t>
  </si>
  <si>
    <t>Allen</t>
  </si>
  <si>
    <t>Rhoden</t>
  </si>
  <si>
    <t>Rudolph</t>
  </si>
  <si>
    <t>Aaron</t>
  </si>
  <si>
    <t>Slavik</t>
  </si>
  <si>
    <t>Mason</t>
  </si>
  <si>
    <t>Taylor</t>
  </si>
  <si>
    <t>Goldie</t>
  </si>
  <si>
    <t>Teltschick</t>
  </si>
  <si>
    <t>Tschirhart</t>
  </si>
  <si>
    <t>Clark</t>
  </si>
  <si>
    <t>Walraven</t>
  </si>
  <si>
    <t>Clay</t>
  </si>
  <si>
    <t>Whitfill</t>
  </si>
  <si>
    <t>Harlee</t>
  </si>
  <si>
    <t>Swan</t>
  </si>
  <si>
    <t>Joe</t>
  </si>
  <si>
    <t>Ken</t>
  </si>
  <si>
    <t>Wells</t>
  </si>
  <si>
    <t>Nyal</t>
  </si>
  <si>
    <t>Witham</t>
  </si>
  <si>
    <t>Johnnie</t>
  </si>
  <si>
    <t>Matt</t>
  </si>
  <si>
    <t>2020 BUCKLE TRACKER - 12GA SPORTING</t>
  </si>
  <si>
    <t>Allmand</t>
  </si>
  <si>
    <t>Tyler</t>
  </si>
  <si>
    <t>Augustin</t>
  </si>
  <si>
    <t>Barks</t>
  </si>
  <si>
    <t>Savanna</t>
  </si>
  <si>
    <t>Boudreaux</t>
  </si>
  <si>
    <t>Colt</t>
  </si>
  <si>
    <t>Ben</t>
  </si>
  <si>
    <t>Brower</t>
  </si>
  <si>
    <t>Kenny</t>
  </si>
  <si>
    <t>Broyles</t>
  </si>
  <si>
    <t>Bursmith</t>
  </si>
  <si>
    <t>Cynthia</t>
  </si>
  <si>
    <t>Chang</t>
  </si>
  <si>
    <t>Larry</t>
  </si>
  <si>
    <t>Coomer</t>
  </si>
  <si>
    <t>Davis</t>
  </si>
  <si>
    <t>Tish</t>
  </si>
  <si>
    <t>Martin</t>
  </si>
  <si>
    <t>Dobitz</t>
  </si>
  <si>
    <t>Ewer</t>
  </si>
  <si>
    <t>Bentley</t>
  </si>
  <si>
    <t>Fatheree</t>
  </si>
  <si>
    <t>Indira</t>
  </si>
  <si>
    <t>Jerry</t>
  </si>
  <si>
    <t>Bryan</t>
  </si>
  <si>
    <t>Doug</t>
  </si>
  <si>
    <t>Hammel</t>
  </si>
  <si>
    <t>Kerry</t>
  </si>
  <si>
    <t>Hanson</t>
  </si>
  <si>
    <t>Dustin</t>
  </si>
  <si>
    <t>Holland</t>
  </si>
  <si>
    <t>Jimmy</t>
  </si>
  <si>
    <t>Hollowell</t>
  </si>
  <si>
    <t>Michelle</t>
  </si>
  <si>
    <t>Jeffrey</t>
  </si>
  <si>
    <t>Jenkins</t>
  </si>
  <si>
    <t>Everett</t>
  </si>
  <si>
    <t>Kaplan</t>
  </si>
  <si>
    <t>Tasos</t>
  </si>
  <si>
    <t>Karistinos</t>
  </si>
  <si>
    <t>Austin</t>
  </si>
  <si>
    <t>Kiemsteadt</t>
  </si>
  <si>
    <t>Kyzar</t>
  </si>
  <si>
    <t>Bruce</t>
  </si>
  <si>
    <t>Logue</t>
  </si>
  <si>
    <t>Grace</t>
  </si>
  <si>
    <t>Tommy</t>
  </si>
  <si>
    <t>Mah</t>
  </si>
  <si>
    <t>RJ</t>
  </si>
  <si>
    <t>Mehnert</t>
  </si>
  <si>
    <t>Paul</t>
  </si>
  <si>
    <t>Harlan</t>
  </si>
  <si>
    <t>Murphy</t>
  </si>
  <si>
    <t>Lane</t>
  </si>
  <si>
    <t>Picklo</t>
  </si>
  <si>
    <t>Campbell</t>
  </si>
  <si>
    <t>Vince</t>
  </si>
  <si>
    <t>Ruffino</t>
  </si>
  <si>
    <t>Chris</t>
  </si>
  <si>
    <t>Santiago</t>
  </si>
  <si>
    <t>Lew</t>
  </si>
  <si>
    <t>Skaug</t>
  </si>
  <si>
    <t>Karl</t>
  </si>
  <si>
    <t>Stellpflug</t>
  </si>
  <si>
    <t>Erik</t>
  </si>
  <si>
    <t>Stewart</t>
  </si>
  <si>
    <t>Sullivan</t>
  </si>
  <si>
    <t>Marshon</t>
  </si>
  <si>
    <t>Yim</t>
  </si>
  <si>
    <t>Szeto</t>
  </si>
  <si>
    <t>2020 BUCKLE TRACKER - ALL GAUGE SPORTING CLAYS</t>
  </si>
  <si>
    <t>Gerard</t>
  </si>
  <si>
    <t>Monica</t>
  </si>
  <si>
    <t>Lobb</t>
  </si>
  <si>
    <t>Noah</t>
  </si>
  <si>
    <t>Ruby</t>
  </si>
  <si>
    <t>Barton</t>
  </si>
  <si>
    <t>Scarbrough</t>
  </si>
  <si>
    <t>Alan</t>
  </si>
  <si>
    <t>Van Velkinburgh</t>
  </si>
  <si>
    <t>2020 BUCKLE TRACKER - SPORTING COMBO</t>
  </si>
  <si>
    <t>2020 BUCKLE TRACKER - 5-STAND</t>
  </si>
  <si>
    <t>SPORTING COMBO Sub-Jr, Jr &amp; Ladies</t>
  </si>
  <si>
    <t>ALL GAUGE SPORTING Sub-Jr, Jr &amp; Ladies</t>
  </si>
  <si>
    <t>12GA SPORTING Sub-Jr, Jr &amp; Ladies</t>
  </si>
  <si>
    <t>Altazin</t>
  </si>
  <si>
    <t>2020 BUCKLE TRACKER - SKEET</t>
  </si>
  <si>
    <t>Bowman</t>
  </si>
  <si>
    <t>Branson</t>
  </si>
  <si>
    <t>Patrick</t>
  </si>
  <si>
    <t>Byrne</t>
  </si>
  <si>
    <t>Brandon</t>
  </si>
  <si>
    <t>Nelson</t>
  </si>
  <si>
    <t>Christensen</t>
  </si>
  <si>
    <t>Edmunds</t>
  </si>
  <si>
    <t>Walter</t>
  </si>
  <si>
    <t>Brent</t>
  </si>
  <si>
    <t>Floyd</t>
  </si>
  <si>
    <t>Fox</t>
  </si>
  <si>
    <t>Sam</t>
  </si>
  <si>
    <t>Furler</t>
  </si>
  <si>
    <t>Grothues</t>
  </si>
  <si>
    <t>Kaleb</t>
  </si>
  <si>
    <t>Harmon</t>
  </si>
  <si>
    <t>Kern</t>
  </si>
  <si>
    <t>Cliff</t>
  </si>
  <si>
    <t>Moller</t>
  </si>
  <si>
    <t>Morello</t>
  </si>
  <si>
    <t>Morrison</t>
  </si>
  <si>
    <t>Jeff</t>
  </si>
  <si>
    <t>Mossman</t>
  </si>
  <si>
    <t>Myers</t>
  </si>
  <si>
    <t>Stephen</t>
  </si>
  <si>
    <t>Naeve</t>
  </si>
  <si>
    <t>Pang</t>
  </si>
  <si>
    <t>Shyuemin</t>
  </si>
  <si>
    <t>Poole</t>
  </si>
  <si>
    <t>Cameron</t>
  </si>
  <si>
    <t>Purtzer</t>
  </si>
  <si>
    <t>Ray</t>
  </si>
  <si>
    <t>Reyes</t>
  </si>
  <si>
    <t>Kurt</t>
  </si>
  <si>
    <t>Suprynowicz</t>
  </si>
  <si>
    <t>Nathaniel</t>
  </si>
  <si>
    <t>Thompson</t>
  </si>
  <si>
    <t>Dwight</t>
  </si>
  <si>
    <t>Vincent</t>
  </si>
  <si>
    <t>Wall</t>
  </si>
  <si>
    <t>Wilson</t>
  </si>
  <si>
    <t>Joel</t>
  </si>
  <si>
    <t>Yukon</t>
  </si>
  <si>
    <t>Barnes</t>
  </si>
  <si>
    <t>Jackson</t>
  </si>
  <si>
    <t>Davidson</t>
  </si>
  <si>
    <t>Kevin</t>
  </si>
  <si>
    <t>Didway</t>
  </si>
  <si>
    <t>Giammittorio</t>
  </si>
  <si>
    <t>Hetherington</t>
  </si>
  <si>
    <t>Judah</t>
  </si>
  <si>
    <t>Tom</t>
  </si>
  <si>
    <t>Nettles</t>
  </si>
  <si>
    <t>Abigail</t>
  </si>
  <si>
    <t>Terry</t>
  </si>
  <si>
    <t>Tipton</t>
  </si>
  <si>
    <t>Ryan</t>
  </si>
  <si>
    <t>Zuerner</t>
  </si>
  <si>
    <t>Becker</t>
  </si>
  <si>
    <t>Phil</t>
  </si>
  <si>
    <t>Hechler</t>
  </si>
  <si>
    <t>Whitman</t>
  </si>
  <si>
    <t>Archie</t>
  </si>
  <si>
    <t>Evan</t>
  </si>
  <si>
    <t>Kowalski</t>
  </si>
  <si>
    <t>Charlie</t>
  </si>
  <si>
    <t>Robin</t>
  </si>
  <si>
    <t>Woods</t>
  </si>
  <si>
    <t>Hensley</t>
  </si>
  <si>
    <t>Richard T</t>
  </si>
  <si>
    <t>Nettles Sr.</t>
  </si>
  <si>
    <t>AAA CLASS</t>
  </si>
  <si>
    <t>AA CLASS</t>
  </si>
  <si>
    <t>A CLASS</t>
  </si>
  <si>
    <t>B CLASS</t>
  </si>
  <si>
    <t>C CLASS</t>
  </si>
  <si>
    <t>D CLASS</t>
  </si>
  <si>
    <t>E CLASS</t>
  </si>
  <si>
    <t>HOA</t>
  </si>
  <si>
    <t>RU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</si>
  <si>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</si>
  <si>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</si>
  <si>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</si>
  <si>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</si>
  <si>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</si>
  <si>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</si>
  <si>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</si>
  <si>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</si>
  <si>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</si>
  <si>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</si>
  <si>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</si>
  <si>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</si>
  <si>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</si>
  <si>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F CLASS</t>
  </si>
  <si>
    <t>G CLASS</t>
  </si>
  <si>
    <t>28/12 Ga</t>
  </si>
  <si>
    <t>20/12 Ga</t>
  </si>
  <si>
    <t>410/12 Ga</t>
  </si>
  <si>
    <t>12/12 Ga</t>
  </si>
  <si>
    <t>Best 4</t>
  </si>
  <si>
    <t xml:space="preserve">Best 4 </t>
  </si>
  <si>
    <t>AAA 1st</t>
  </si>
  <si>
    <t>AAA 2nd</t>
  </si>
  <si>
    <t>AA 1st</t>
  </si>
  <si>
    <t>AA 2nd</t>
  </si>
  <si>
    <t>A 1st</t>
  </si>
  <si>
    <t>A 2nd</t>
  </si>
  <si>
    <t>B 1st</t>
  </si>
  <si>
    <t>B 2nd</t>
  </si>
  <si>
    <t>C 1st</t>
  </si>
  <si>
    <t>C 2nd</t>
  </si>
  <si>
    <t>D 1st</t>
  </si>
  <si>
    <t>D 2nd</t>
  </si>
  <si>
    <t>E 1st</t>
  </si>
  <si>
    <t>E 2nd</t>
  </si>
  <si>
    <t>F 1st</t>
  </si>
  <si>
    <t>F 2nd</t>
  </si>
  <si>
    <t>G 1st</t>
  </si>
  <si>
    <t>G 2nd</t>
  </si>
  <si>
    <t xml:space="preserve">1st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</si>
</sst>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rgb="FFFFFF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0" tint="-0.249977111117893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4"/>
      <color theme="0" tint="-0.149998474074526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0">
    <xf numFmtId="0" fontId="0" fillId="0" borderId="0" xfId="0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1" xfId="0" applyFont="1" applyBorder="1"/>
    <xf numFmtId="0" fontId="3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Border="1"/>
    <xf numFmtId="0" fontId="0" fillId="3" borderId="0" xfId="0" applyFont="1" applyFill="1"/>
    <xf numFmtId="0" fontId="0" fillId="3" borderId="1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3" borderId="0" xfId="0" applyFont="1" applyFill="1" applyBorder="1"/>
    <xf numFmtId="0" fontId="0" fillId="3" borderId="1" xfId="0" applyFont="1" applyFill="1" applyBorder="1"/>
    <xf numFmtId="10" fontId="7" fillId="3" borderId="0" xfId="1" applyNumberFormat="1" applyFont="1" applyFill="1" applyAlignment="1">
      <alignment horizontal="center"/>
    </xf>
    <xf numFmtId="0" fontId="0" fillId="7" borderId="0" xfId="0" applyFont="1" applyFill="1"/>
    <xf numFmtId="0" fontId="4" fillId="3" borderId="0" xfId="0" applyFont="1" applyFill="1"/>
    <xf numFmtId="10" fontId="3" fillId="0" borderId="0" xfId="1" applyNumberFormat="1" applyFont="1" applyAlignment="1">
      <alignment horizontal="center"/>
    </xf>
    <xf numFmtId="10" fontId="3" fillId="3" borderId="0" xfId="1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0" fillId="7" borderId="0" xfId="0" applyFont="1" applyFill="1" applyBorder="1"/>
    <xf numFmtId="0" fontId="1" fillId="3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Fill="1"/>
    <xf numFmtId="0" fontId="11" fillId="0" borderId="0" xfId="0" applyFont="1" applyFill="1"/>
    <xf numFmtId="0" fontId="11" fillId="0" borderId="0" xfId="0" applyFont="1"/>
    <xf numFmtId="0" fontId="10" fillId="0" borderId="0" xfId="0" applyFont="1" applyFill="1" applyAlignment="1">
      <alignment horizontal="center"/>
    </xf>
    <xf numFmtId="0" fontId="0" fillId="3" borderId="0" xfId="0" applyFont="1" applyFill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10" fontId="3" fillId="0" borderId="0" xfId="1" applyNumberFormat="1" applyFont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1" applyNumberFormat="1" applyFont="1" applyAlignment="1">
      <alignment horizontal="center"/>
    </xf>
    <xf numFmtId="0" fontId="3" fillId="3" borderId="0" xfId="1" applyNumberFormat="1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NumberFormat="1" applyFont="1" applyFill="1"/>
    <xf numFmtId="0" fontId="3" fillId="3" borderId="0" xfId="0" applyNumberFormat="1" applyFont="1" applyFill="1"/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/>
    <xf numFmtId="0" fontId="11" fillId="0" borderId="0" xfId="0" applyFont="1" applyFill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3" fillId="3" borderId="0" xfId="0" applyFont="1" applyFill="1"/>
    <xf numFmtId="0" fontId="13" fillId="0" borderId="0" xfId="0" applyFont="1" applyAlignment="1">
      <alignment horizontal="center"/>
    </xf>
    <xf numFmtId="0" fontId="0" fillId="3" borderId="0" xfId="0" applyFill="1"/>
    <xf numFmtId="0" fontId="13" fillId="0" borderId="0" xfId="0" applyFont="1" applyFill="1"/>
    <xf numFmtId="0" fontId="10" fillId="0" borderId="0" xfId="0" applyFont="1" applyAlignment="1">
      <alignment horizontal="center"/>
    </xf>
    <xf numFmtId="0" fontId="10" fillId="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3" borderId="0" xfId="0" applyFont="1" applyFill="1"/>
    <xf numFmtId="0" fontId="13" fillId="3" borderId="0" xfId="0" applyFont="1" applyFill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3" borderId="0" xfId="0" applyFont="1" applyFill="1" applyAlignment="1">
      <alignment horizontal="center" vertical="center"/>
    </xf>
    <xf numFmtId="10" fontId="3" fillId="3" borderId="0" xfId="1" applyNumberFormat="1" applyFont="1" applyFill="1" applyBorder="1" applyAlignment="1">
      <alignment horizontal="center"/>
    </xf>
    <xf numFmtId="0" fontId="1" fillId="3" borderId="1" xfId="0" applyFont="1" applyFill="1" applyBorder="1"/>
    <xf numFmtId="0" fontId="3" fillId="0" borderId="0" xfId="1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0" borderId="0" xfId="0" applyFont="1" applyBorder="1"/>
    <xf numFmtId="0" fontId="11" fillId="3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0" borderId="0" xfId="0" applyFont="1" applyFill="1" applyBorder="1"/>
    <xf numFmtId="10" fontId="11" fillId="0" borderId="0" xfId="1" applyNumberFormat="1" applyFont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1" applyNumberFormat="1" applyFont="1" applyAlignment="1">
      <alignment horizontal="center"/>
    </xf>
    <xf numFmtId="0" fontId="11" fillId="3" borderId="0" xfId="0" applyFont="1" applyFill="1"/>
    <xf numFmtId="0" fontId="11" fillId="0" borderId="0" xfId="0" applyNumberFormat="1" applyFont="1" applyAlignment="1">
      <alignment horizontal="center"/>
    </xf>
    <xf numFmtId="0" fontId="10" fillId="3" borderId="0" xfId="0" applyFont="1" applyFill="1" applyBorder="1"/>
    <xf numFmtId="10" fontId="11" fillId="0" borderId="0" xfId="1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0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3" fillId="3" borderId="0" xfId="0" applyNumberFormat="1" applyFont="1" applyFill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16" fillId="3" borderId="0" xfId="0" applyFont="1" applyFill="1"/>
    <xf numFmtId="10" fontId="16" fillId="3" borderId="0" xfId="1" applyNumberFormat="1" applyFont="1" applyFill="1" applyAlignment="1">
      <alignment horizontal="center"/>
    </xf>
    <xf numFmtId="10" fontId="11" fillId="3" borderId="0" xfId="1" applyNumberFormat="1" applyFont="1" applyFill="1" applyAlignment="1">
      <alignment horizontal="center"/>
    </xf>
    <xf numFmtId="0" fontId="11" fillId="3" borderId="0" xfId="1" applyNumberFormat="1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0" fillId="0" borderId="0" xfId="0" applyFont="1" applyFill="1" applyBorder="1"/>
    <xf numFmtId="0" fontId="1" fillId="7" borderId="0" xfId="0" applyFont="1" applyFill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5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6" borderId="0" xfId="0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9" fillId="8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9" fillId="5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5" fillId="7" borderId="5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B61"/>
  <sheetViews>
    <sheetView tabSelected="1" zoomScale="80" zoomScaleNormal="80" workbookViewId="0">
      <selection activeCell="AD16" sqref="AD16"/>
    </sheetView>
  </sheetViews>
  <sheetFormatPr defaultRowHeight="18.75" x14ac:dyDescent="0.3"/>
  <cols>
    <col min="1" max="1" width="14.7109375" customWidth="1"/>
    <col min="2" max="2" width="17.85546875" customWidth="1"/>
    <col min="3" max="3" width="20" customWidth="1"/>
    <col min="4" max="6" width="13.42578125" hidden="1" customWidth="1"/>
    <col min="7" max="7" width="2.85546875" customWidth="1"/>
    <col min="8" max="8" width="13.42578125" hidden="1" customWidth="1"/>
    <col min="9" max="9" width="2.85546875" hidden="1" customWidth="1"/>
    <col min="10" max="10" width="11.7109375" style="70" customWidth="1"/>
    <col min="11" max="11" width="2.85546875" style="70" customWidth="1"/>
    <col min="12" max="12" width="11.7109375" style="70" customWidth="1"/>
    <col min="13" max="13" width="2.85546875" style="70" customWidth="1"/>
    <col min="14" max="14" width="11.7109375" style="70" customWidth="1"/>
    <col min="15" max="15" width="2.85546875" style="70" customWidth="1"/>
    <col min="16" max="16" width="11.7109375" style="12" customWidth="1"/>
    <col min="17" max="17" width="2.85546875" customWidth="1"/>
    <col min="18" max="18" width="11.7109375" style="11" customWidth="1"/>
    <col min="19" max="19" width="2.85546875" customWidth="1"/>
    <col min="20" max="20" width="11.7109375" style="11" customWidth="1"/>
    <col min="21" max="21" width="9.140625" style="19" hidden="1" customWidth="1"/>
    <col min="22" max="22" width="2.85546875" customWidth="1"/>
    <col min="23" max="23" width="20.28515625" hidden="1" customWidth="1"/>
    <col min="24" max="24" width="2.85546875" hidden="1" customWidth="1"/>
    <col min="25" max="25" width="16" customWidth="1"/>
    <col min="26" max="26" width="2.85546875" customWidth="1"/>
    <col min="27" max="27" width="12.5703125" customWidth="1"/>
    <col min="28" max="28" width="9.140625" customWidth="1"/>
  </cols>
  <sheetData>
    <row r="1" spans="1:28" ht="33.75" customHeight="1" x14ac:dyDescent="0.25">
      <c r="A1" s="146" t="s">
        <v>224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</row>
    <row r="2" spans="1:28" x14ac:dyDescent="0.3">
      <c r="A2" s="16"/>
      <c r="B2" s="1"/>
      <c r="C2" s="1"/>
      <c r="D2" s="1" t="s">
        <v>20</v>
      </c>
      <c r="E2" s="1" t="s">
        <v>325</v>
      </c>
      <c r="F2" s="1" t="s">
        <v>325</v>
      </c>
      <c r="G2" s="2"/>
      <c r="H2" s="22" t="s">
        <v>7</v>
      </c>
      <c r="I2" s="2"/>
      <c r="J2" s="68" t="s">
        <v>4</v>
      </c>
      <c r="K2" s="74"/>
      <c r="L2" s="68" t="s">
        <v>5</v>
      </c>
      <c r="M2" s="74"/>
      <c r="N2" s="68" t="s">
        <v>6</v>
      </c>
      <c r="O2" s="74"/>
      <c r="P2" s="1" t="s">
        <v>8</v>
      </c>
      <c r="Q2" s="2"/>
      <c r="R2" s="22" t="s">
        <v>9</v>
      </c>
      <c r="S2" s="2"/>
      <c r="T2" s="47" t="s">
        <v>16</v>
      </c>
      <c r="U2" s="25"/>
      <c r="V2" s="30"/>
      <c r="W2" s="40"/>
      <c r="X2" s="28"/>
      <c r="Y2" s="40"/>
      <c r="Z2" s="28"/>
      <c r="AA2" s="40"/>
    </row>
    <row r="3" spans="1:28" ht="19.5" thickBot="1" x14ac:dyDescent="0.35">
      <c r="A3" s="17"/>
      <c r="B3" s="3"/>
      <c r="C3" s="3"/>
      <c r="D3" s="7" t="s">
        <v>10</v>
      </c>
      <c r="E3" s="6" t="s">
        <v>29</v>
      </c>
      <c r="F3" s="6" t="s">
        <v>10</v>
      </c>
      <c r="G3" s="5"/>
      <c r="H3" s="48" t="s">
        <v>17</v>
      </c>
      <c r="I3" s="5"/>
      <c r="J3" s="69" t="s">
        <v>0</v>
      </c>
      <c r="K3" s="76"/>
      <c r="L3" s="69" t="s">
        <v>1</v>
      </c>
      <c r="M3" s="76"/>
      <c r="N3" s="69" t="s">
        <v>2</v>
      </c>
      <c r="O3" s="76"/>
      <c r="P3" s="6">
        <v>410</v>
      </c>
      <c r="Q3" s="5"/>
      <c r="R3" s="6" t="s">
        <v>1</v>
      </c>
      <c r="S3" s="5"/>
      <c r="T3" s="48" t="s">
        <v>2</v>
      </c>
      <c r="U3" s="31"/>
      <c r="V3" s="29"/>
      <c r="W3" s="89" t="s">
        <v>14</v>
      </c>
      <c r="X3" s="5"/>
      <c r="Y3" s="89" t="s">
        <v>12</v>
      </c>
      <c r="Z3" s="5"/>
      <c r="AA3" s="89" t="s">
        <v>13</v>
      </c>
    </row>
    <row r="4" spans="1:28" ht="19.5" thickTop="1" x14ac:dyDescent="0.3">
      <c r="A4" s="44" t="s">
        <v>304</v>
      </c>
      <c r="B4" s="24" t="s">
        <v>41</v>
      </c>
      <c r="C4" s="24" t="s">
        <v>269</v>
      </c>
      <c r="D4" s="42">
        <f>H4/U4</f>
        <v>1.22875</v>
      </c>
      <c r="E4" s="63">
        <v>783</v>
      </c>
      <c r="F4" s="42">
        <f>E4/800</f>
        <v>0.97875000000000001</v>
      </c>
      <c r="G4" s="43"/>
      <c r="H4" s="14">
        <f>SUM(J4,L4,N4,P4,R4,T4)</f>
        <v>983</v>
      </c>
      <c r="I4" s="10"/>
      <c r="J4" s="131">
        <v>0</v>
      </c>
      <c r="K4" s="78"/>
      <c r="L4" s="108">
        <v>197</v>
      </c>
      <c r="M4" s="109"/>
      <c r="N4" s="108">
        <v>196</v>
      </c>
      <c r="O4" s="78"/>
      <c r="P4" s="131">
        <v>191</v>
      </c>
      <c r="Q4" s="80"/>
      <c r="R4" s="108">
        <v>199</v>
      </c>
      <c r="S4" s="80"/>
      <c r="T4" s="114">
        <v>200</v>
      </c>
      <c r="U4" s="25">
        <v>800</v>
      </c>
      <c r="V4" s="30"/>
      <c r="W4" s="162">
        <f>SUM(J4,L4,N4,P4,R4,T4)</f>
        <v>983</v>
      </c>
      <c r="X4" s="9"/>
      <c r="Y4" s="140">
        <v>792</v>
      </c>
      <c r="Z4" s="9"/>
      <c r="AA4" s="145" t="s">
        <v>304</v>
      </c>
      <c r="AB4" s="142"/>
    </row>
    <row r="5" spans="1:28" x14ac:dyDescent="0.3">
      <c r="A5" s="44" t="s">
        <v>305</v>
      </c>
      <c r="B5" s="12" t="s">
        <v>227</v>
      </c>
      <c r="C5" s="12" t="s">
        <v>228</v>
      </c>
      <c r="D5" s="42">
        <f>H5/U5</f>
        <v>1.1759999999999999</v>
      </c>
      <c r="E5" s="11">
        <v>785</v>
      </c>
      <c r="F5" s="42">
        <f>E5/800</f>
        <v>0.98124999999999996</v>
      </c>
      <c r="G5" s="43"/>
      <c r="H5" s="14">
        <f>SUM(J5,L5,N5,P5,R5,T5)</f>
        <v>1176</v>
      </c>
      <c r="I5" s="10"/>
      <c r="J5" s="108">
        <v>194</v>
      </c>
      <c r="K5" s="109"/>
      <c r="L5" s="108">
        <v>197</v>
      </c>
      <c r="M5" s="78"/>
      <c r="N5" s="131">
        <v>193</v>
      </c>
      <c r="O5" s="78"/>
      <c r="P5" s="131">
        <v>196</v>
      </c>
      <c r="Q5" s="78"/>
      <c r="R5" s="108">
        <v>198</v>
      </c>
      <c r="S5" s="78"/>
      <c r="T5" s="114">
        <v>198</v>
      </c>
      <c r="U5" s="25">
        <v>1000</v>
      </c>
      <c r="V5" s="30"/>
      <c r="W5" s="162">
        <f>SUM(J5,L5,N5,P5,R5,T5)</f>
        <v>1176</v>
      </c>
      <c r="X5" s="9"/>
      <c r="Y5" s="140">
        <v>787</v>
      </c>
      <c r="Z5" s="9"/>
      <c r="AA5" s="145" t="s">
        <v>305</v>
      </c>
      <c r="AB5" s="142"/>
    </row>
    <row r="6" spans="1:28" ht="18.75" customHeight="1" x14ac:dyDescent="0.3">
      <c r="A6" s="122" t="s">
        <v>297</v>
      </c>
      <c r="B6" s="8"/>
      <c r="C6" s="8"/>
      <c r="D6" s="43"/>
      <c r="E6" s="121"/>
      <c r="F6" s="43"/>
      <c r="G6" s="43"/>
      <c r="H6" s="10"/>
      <c r="I6" s="10"/>
      <c r="J6" s="109"/>
      <c r="K6" s="109"/>
      <c r="L6" s="109"/>
      <c r="M6" s="78"/>
      <c r="N6" s="78"/>
      <c r="O6" s="78"/>
      <c r="P6" s="103"/>
      <c r="Q6" s="80"/>
      <c r="R6" s="78"/>
      <c r="S6" s="80"/>
      <c r="T6" s="78"/>
      <c r="U6" s="30"/>
      <c r="V6" s="30"/>
      <c r="W6" s="167"/>
      <c r="X6" s="9"/>
      <c r="Y6" s="9"/>
      <c r="Z6" s="9"/>
      <c r="AA6" s="9"/>
      <c r="AB6" s="142"/>
    </row>
    <row r="7" spans="1:28" x14ac:dyDescent="0.3">
      <c r="A7" s="44" t="s">
        <v>306</v>
      </c>
      <c r="B7" s="24" t="s">
        <v>79</v>
      </c>
      <c r="C7" s="24" t="s">
        <v>254</v>
      </c>
      <c r="D7" s="42">
        <f>H7/U7</f>
        <v>1.2275</v>
      </c>
      <c r="E7" s="61">
        <v>786</v>
      </c>
      <c r="F7" s="42">
        <f>E7/800</f>
        <v>0.98250000000000004</v>
      </c>
      <c r="G7" s="43"/>
      <c r="H7" s="14">
        <f>SUM(J7,L7,N7,P7,R7,T7)</f>
        <v>982</v>
      </c>
      <c r="I7" s="10"/>
      <c r="J7" s="108">
        <v>197</v>
      </c>
      <c r="K7" s="78"/>
      <c r="L7" s="131">
        <v>0</v>
      </c>
      <c r="M7" s="78"/>
      <c r="N7" s="108">
        <v>196</v>
      </c>
      <c r="O7" s="78"/>
      <c r="P7" s="108">
        <v>197</v>
      </c>
      <c r="Q7" s="80"/>
      <c r="R7" s="108">
        <v>196</v>
      </c>
      <c r="S7" s="80"/>
      <c r="T7" s="131">
        <v>196</v>
      </c>
      <c r="U7" s="25">
        <v>800</v>
      </c>
      <c r="V7" s="30"/>
      <c r="W7" s="162">
        <f>SUM(J7,L7,N7,P7,R7,T7)</f>
        <v>982</v>
      </c>
      <c r="X7" s="9"/>
      <c r="Y7" s="162">
        <v>786</v>
      </c>
      <c r="Z7" s="9"/>
      <c r="AA7" s="159" t="s">
        <v>327</v>
      </c>
      <c r="AB7" s="142"/>
    </row>
    <row r="8" spans="1:28" x14ac:dyDescent="0.3">
      <c r="A8" s="44" t="s">
        <v>307</v>
      </c>
      <c r="B8" s="24" t="s">
        <v>229</v>
      </c>
      <c r="C8" s="24" t="s">
        <v>69</v>
      </c>
      <c r="D8" s="42">
        <f>H8/U8</f>
        <v>1.171</v>
      </c>
      <c r="E8" s="11">
        <v>783</v>
      </c>
      <c r="F8" s="42">
        <f>E8/800</f>
        <v>0.97875000000000001</v>
      </c>
      <c r="G8" s="43"/>
      <c r="H8" s="14">
        <f>SUM(J8,L8,N8,P8,R8,T8)</f>
        <v>1171</v>
      </c>
      <c r="I8" s="10"/>
      <c r="J8" s="108">
        <v>198</v>
      </c>
      <c r="K8" s="78"/>
      <c r="L8" s="108">
        <v>195</v>
      </c>
      <c r="M8" s="78"/>
      <c r="N8" s="108">
        <v>197</v>
      </c>
      <c r="O8" s="78"/>
      <c r="P8" s="131">
        <v>193</v>
      </c>
      <c r="Q8" s="80"/>
      <c r="R8" s="130">
        <v>192</v>
      </c>
      <c r="S8" s="80"/>
      <c r="T8" s="114">
        <v>196</v>
      </c>
      <c r="U8" s="25">
        <v>1000</v>
      </c>
      <c r="V8" s="30"/>
      <c r="W8" s="162">
        <f>SUM(J8,L8,N8,P8,R8,T8)</f>
        <v>1171</v>
      </c>
      <c r="X8" s="9"/>
      <c r="Y8" s="140">
        <v>786</v>
      </c>
      <c r="Z8" s="9"/>
      <c r="AA8" s="145" t="s">
        <v>328</v>
      </c>
      <c r="AB8" s="142"/>
    </row>
    <row r="9" spans="1:28" x14ac:dyDescent="0.3">
      <c r="A9" s="44" t="s">
        <v>308</v>
      </c>
      <c r="B9" s="12" t="s">
        <v>95</v>
      </c>
      <c r="C9" s="12" t="s">
        <v>232</v>
      </c>
      <c r="D9" s="42">
        <f t="shared" ref="D9:D13" si="0">H9/U9</f>
        <v>1.2212499999999999</v>
      </c>
      <c r="E9" s="61">
        <v>782</v>
      </c>
      <c r="F9" s="42">
        <f t="shared" ref="F9:F12" si="1">E9/800</f>
        <v>0.97750000000000004</v>
      </c>
      <c r="G9" s="43"/>
      <c r="H9" s="14">
        <f t="shared" ref="H9:H13" si="2">SUM(J9,L9,N9,P9,R9,T9)</f>
        <v>977</v>
      </c>
      <c r="I9" s="10"/>
      <c r="J9" s="108">
        <v>197</v>
      </c>
      <c r="K9" s="109"/>
      <c r="L9" s="108">
        <v>196</v>
      </c>
      <c r="M9" s="78"/>
      <c r="N9" s="131">
        <v>194</v>
      </c>
      <c r="O9" s="78"/>
      <c r="P9" s="131">
        <v>0</v>
      </c>
      <c r="Q9" s="78"/>
      <c r="R9" s="108">
        <v>195</v>
      </c>
      <c r="S9" s="78"/>
      <c r="T9" s="114">
        <v>195</v>
      </c>
      <c r="U9" s="25">
        <v>800</v>
      </c>
      <c r="V9" s="30"/>
      <c r="W9" s="162">
        <f t="shared" ref="W9:W59" si="3">SUM(J9,L9,N9,P9,R9,T9)</f>
        <v>977</v>
      </c>
      <c r="X9" s="9"/>
      <c r="Y9" s="140">
        <v>783</v>
      </c>
      <c r="Z9" s="9"/>
      <c r="AA9" s="145"/>
      <c r="AB9" s="142"/>
    </row>
    <row r="10" spans="1:28" x14ac:dyDescent="0.3">
      <c r="A10" s="44" t="s">
        <v>309</v>
      </c>
      <c r="B10" s="26" t="s">
        <v>46</v>
      </c>
      <c r="C10" s="26" t="s">
        <v>236</v>
      </c>
      <c r="D10" s="42">
        <f t="shared" si="0"/>
        <v>1.1539999999999999</v>
      </c>
      <c r="E10" s="61">
        <v>781</v>
      </c>
      <c r="F10" s="42">
        <f t="shared" si="1"/>
        <v>0.97624999999999995</v>
      </c>
      <c r="G10" s="43"/>
      <c r="H10" s="14">
        <f t="shared" si="2"/>
        <v>1154</v>
      </c>
      <c r="I10" s="10"/>
      <c r="J10" s="108">
        <v>195</v>
      </c>
      <c r="K10" s="109"/>
      <c r="L10" s="108">
        <v>197</v>
      </c>
      <c r="M10" s="78"/>
      <c r="N10" s="108">
        <v>194</v>
      </c>
      <c r="O10" s="78"/>
      <c r="P10" s="131">
        <v>181</v>
      </c>
      <c r="Q10" s="80"/>
      <c r="R10" s="108">
        <v>195</v>
      </c>
      <c r="S10" s="80"/>
      <c r="T10" s="131">
        <v>192</v>
      </c>
      <c r="U10" s="25">
        <v>1000</v>
      </c>
      <c r="V10" s="30"/>
      <c r="W10" s="162">
        <f t="shared" si="3"/>
        <v>1154</v>
      </c>
      <c r="X10" s="9"/>
      <c r="Y10" s="140">
        <v>781</v>
      </c>
      <c r="Z10" s="9"/>
      <c r="AA10" s="145"/>
      <c r="AB10" s="142"/>
    </row>
    <row r="11" spans="1:28" x14ac:dyDescent="0.3">
      <c r="A11" s="44" t="s">
        <v>310</v>
      </c>
      <c r="B11" s="26" t="s">
        <v>240</v>
      </c>
      <c r="C11" s="26" t="s">
        <v>241</v>
      </c>
      <c r="D11" s="42">
        <f t="shared" si="0"/>
        <v>1.1499999999999999</v>
      </c>
      <c r="E11" s="63">
        <v>778</v>
      </c>
      <c r="F11" s="42">
        <f t="shared" si="1"/>
        <v>0.97250000000000003</v>
      </c>
      <c r="G11" s="43"/>
      <c r="H11" s="14">
        <f t="shared" si="2"/>
        <v>1150</v>
      </c>
      <c r="I11" s="10"/>
      <c r="J11" s="108">
        <v>192</v>
      </c>
      <c r="K11" s="78"/>
      <c r="L11" s="108">
        <v>195</v>
      </c>
      <c r="M11" s="109"/>
      <c r="N11" s="108">
        <v>196</v>
      </c>
      <c r="O11" s="78"/>
      <c r="P11" s="131">
        <v>188</v>
      </c>
      <c r="Q11" s="80"/>
      <c r="R11" s="108">
        <v>195</v>
      </c>
      <c r="S11" s="80"/>
      <c r="T11" s="131">
        <v>184</v>
      </c>
      <c r="U11" s="25">
        <v>1000</v>
      </c>
      <c r="V11" s="30"/>
      <c r="W11" s="162">
        <f t="shared" si="3"/>
        <v>1150</v>
      </c>
      <c r="X11" s="9"/>
      <c r="Y11" s="140">
        <v>778</v>
      </c>
      <c r="Z11" s="9"/>
      <c r="AA11" s="145"/>
      <c r="AB11" s="142"/>
    </row>
    <row r="12" spans="1:28" x14ac:dyDescent="0.3">
      <c r="A12" s="44" t="s">
        <v>311</v>
      </c>
      <c r="B12" s="27" t="s">
        <v>81</v>
      </c>
      <c r="C12" s="27" t="s">
        <v>265</v>
      </c>
      <c r="D12" s="42">
        <f t="shared" si="0"/>
        <v>0.96375</v>
      </c>
      <c r="E12" s="61">
        <v>771</v>
      </c>
      <c r="F12" s="42">
        <f t="shared" si="1"/>
        <v>0.96375</v>
      </c>
      <c r="G12" s="43"/>
      <c r="H12" s="14">
        <f t="shared" si="2"/>
        <v>771</v>
      </c>
      <c r="I12" s="10"/>
      <c r="J12" s="110">
        <v>190</v>
      </c>
      <c r="K12" s="79"/>
      <c r="L12" s="110">
        <v>198</v>
      </c>
      <c r="M12" s="113"/>
      <c r="N12" s="110">
        <v>194</v>
      </c>
      <c r="O12" s="79"/>
      <c r="P12" s="132">
        <v>0</v>
      </c>
      <c r="Q12" s="79"/>
      <c r="R12" s="110">
        <v>189</v>
      </c>
      <c r="S12" s="79"/>
      <c r="T12" s="160">
        <v>0</v>
      </c>
      <c r="U12" s="25">
        <v>800</v>
      </c>
      <c r="V12" s="30"/>
      <c r="W12" s="162">
        <f t="shared" si="3"/>
        <v>771</v>
      </c>
      <c r="X12" s="9"/>
      <c r="Y12" s="140">
        <v>771</v>
      </c>
      <c r="Z12" s="9"/>
      <c r="AA12" s="145"/>
      <c r="AB12" s="142"/>
    </row>
    <row r="13" spans="1:28" x14ac:dyDescent="0.3">
      <c r="A13" s="44" t="s">
        <v>312</v>
      </c>
      <c r="B13" s="50" t="s">
        <v>129</v>
      </c>
      <c r="C13" s="50" t="s">
        <v>294</v>
      </c>
      <c r="D13" s="42">
        <f t="shared" si="0"/>
        <v>1.2466666666666666</v>
      </c>
      <c r="E13" s="63">
        <v>555</v>
      </c>
      <c r="F13" s="42">
        <f>E13/600</f>
        <v>0.92500000000000004</v>
      </c>
      <c r="G13" s="43"/>
      <c r="H13" s="14">
        <f t="shared" si="2"/>
        <v>748</v>
      </c>
      <c r="I13" s="10"/>
      <c r="J13" s="131">
        <v>0</v>
      </c>
      <c r="K13" s="161"/>
      <c r="L13" s="131">
        <v>0</v>
      </c>
      <c r="M13" s="78"/>
      <c r="N13" s="108">
        <v>191</v>
      </c>
      <c r="O13" s="78"/>
      <c r="P13" s="108">
        <v>170</v>
      </c>
      <c r="Q13" s="80"/>
      <c r="R13" s="108">
        <v>194</v>
      </c>
      <c r="S13" s="80"/>
      <c r="T13" s="108">
        <v>193</v>
      </c>
      <c r="U13" s="25">
        <v>600</v>
      </c>
      <c r="V13" s="30"/>
      <c r="W13" s="162">
        <f t="shared" si="3"/>
        <v>748</v>
      </c>
      <c r="X13" s="9"/>
      <c r="Y13" s="140">
        <v>748</v>
      </c>
      <c r="Z13" s="9"/>
      <c r="AA13" s="145"/>
      <c r="AB13" s="142"/>
    </row>
    <row r="14" spans="1:28" ht="18.75" customHeight="1" x14ac:dyDescent="0.3">
      <c r="A14" s="122" t="s">
        <v>298</v>
      </c>
      <c r="B14" s="13"/>
      <c r="C14" s="13"/>
      <c r="D14" s="43"/>
      <c r="E14" s="121"/>
      <c r="F14" s="43"/>
      <c r="G14" s="43"/>
      <c r="H14" s="10"/>
      <c r="I14" s="10"/>
      <c r="J14" s="78"/>
      <c r="K14" s="78"/>
      <c r="L14" s="109"/>
      <c r="M14" s="109"/>
      <c r="N14" s="109"/>
      <c r="O14" s="78"/>
      <c r="P14" s="103"/>
      <c r="Q14" s="80"/>
      <c r="R14" s="78"/>
      <c r="S14" s="80"/>
      <c r="T14" s="78"/>
      <c r="U14" s="30"/>
      <c r="V14" s="30"/>
      <c r="W14" s="167"/>
      <c r="X14" s="9"/>
      <c r="Y14" s="9"/>
      <c r="Z14" s="9"/>
      <c r="AA14" s="9"/>
      <c r="AB14" s="142"/>
    </row>
    <row r="15" spans="1:28" x14ac:dyDescent="0.3">
      <c r="A15" s="44" t="s">
        <v>306</v>
      </c>
      <c r="B15" s="12" t="s">
        <v>259</v>
      </c>
      <c r="C15" s="12" t="s">
        <v>260</v>
      </c>
      <c r="D15" s="42">
        <f>H15/U15</f>
        <v>1.1539999999999999</v>
      </c>
      <c r="E15" s="61">
        <v>774</v>
      </c>
      <c r="F15" s="42">
        <f>E15/800</f>
        <v>0.96750000000000003</v>
      </c>
      <c r="G15" s="43"/>
      <c r="H15" s="14">
        <f>SUM(J15,L15,N15,P15,R15,T15)</f>
        <v>1154</v>
      </c>
      <c r="I15" s="10"/>
      <c r="J15" s="108">
        <v>196</v>
      </c>
      <c r="K15" s="78"/>
      <c r="L15" s="131">
        <v>187</v>
      </c>
      <c r="M15" s="78"/>
      <c r="N15" s="108">
        <v>193</v>
      </c>
      <c r="O15" s="78"/>
      <c r="P15" s="131">
        <v>187</v>
      </c>
      <c r="Q15" s="78"/>
      <c r="R15" s="108">
        <v>198</v>
      </c>
      <c r="S15" s="78"/>
      <c r="T15" s="114">
        <v>193</v>
      </c>
      <c r="U15" s="25">
        <v>1000</v>
      </c>
      <c r="V15" s="30"/>
      <c r="W15" s="162">
        <f>SUM(J15,L15,N15,P15,R15,T15)</f>
        <v>1154</v>
      </c>
      <c r="X15" s="9"/>
      <c r="Y15" s="140">
        <v>780</v>
      </c>
      <c r="Z15" s="9"/>
      <c r="AA15" s="145" t="s">
        <v>329</v>
      </c>
      <c r="AB15" s="142"/>
    </row>
    <row r="16" spans="1:28" x14ac:dyDescent="0.3">
      <c r="A16" s="44" t="s">
        <v>307</v>
      </c>
      <c r="B16" s="26" t="s">
        <v>230</v>
      </c>
      <c r="C16" s="26" t="s">
        <v>231</v>
      </c>
      <c r="D16" s="42">
        <f>H16/U16</f>
        <v>1.147</v>
      </c>
      <c r="E16" s="11">
        <v>773</v>
      </c>
      <c r="F16" s="42">
        <f>E16/800</f>
        <v>0.96625000000000005</v>
      </c>
      <c r="G16" s="43"/>
      <c r="H16" s="14">
        <f>SUM(J16,L16,N16,P16,R16,T16)</f>
        <v>1147</v>
      </c>
      <c r="I16" s="10"/>
      <c r="J16" s="108">
        <v>192</v>
      </c>
      <c r="K16" s="78"/>
      <c r="L16" s="131">
        <v>188</v>
      </c>
      <c r="M16" s="78"/>
      <c r="N16" s="108">
        <v>197</v>
      </c>
      <c r="O16" s="78"/>
      <c r="P16" s="131">
        <v>184</v>
      </c>
      <c r="Q16" s="80"/>
      <c r="R16" s="108">
        <v>196</v>
      </c>
      <c r="S16" s="80"/>
      <c r="T16" s="108">
        <v>190</v>
      </c>
      <c r="U16" s="25">
        <v>1000</v>
      </c>
      <c r="V16" s="30"/>
      <c r="W16" s="162">
        <f>SUM(J16,L16,N16,P16,R16,T16)</f>
        <v>1147</v>
      </c>
      <c r="X16" s="9"/>
      <c r="Y16" s="140">
        <v>775</v>
      </c>
      <c r="Z16" s="9"/>
      <c r="AA16" s="145" t="s">
        <v>330</v>
      </c>
      <c r="AB16" s="142"/>
    </row>
    <row r="17" spans="1:28" x14ac:dyDescent="0.3">
      <c r="A17" s="44" t="s">
        <v>308</v>
      </c>
      <c r="B17" s="26" t="s">
        <v>48</v>
      </c>
      <c r="C17" s="26" t="s">
        <v>225</v>
      </c>
      <c r="D17" s="42">
        <f>H17/U17</f>
        <v>1.1459999999999999</v>
      </c>
      <c r="E17" s="11">
        <v>770</v>
      </c>
      <c r="F17" s="42">
        <f>E17/800</f>
        <v>0.96250000000000002</v>
      </c>
      <c r="G17" s="43"/>
      <c r="H17" s="14">
        <f>SUM(J17,L17,N17,P17,R17,T17)</f>
        <v>1146</v>
      </c>
      <c r="I17" s="10"/>
      <c r="J17" s="108">
        <v>194</v>
      </c>
      <c r="K17" s="109"/>
      <c r="L17" s="108">
        <v>192</v>
      </c>
      <c r="M17" s="78"/>
      <c r="N17" s="131">
        <v>189</v>
      </c>
      <c r="O17" s="78"/>
      <c r="P17" s="131">
        <v>184</v>
      </c>
      <c r="Q17" s="78"/>
      <c r="R17" s="108">
        <v>195</v>
      </c>
      <c r="S17" s="109"/>
      <c r="T17" s="114">
        <v>192</v>
      </c>
      <c r="U17" s="25">
        <v>1000</v>
      </c>
      <c r="V17" s="30"/>
      <c r="W17" s="162">
        <f>SUM(J17,L17,N17,P17,R17,T17)</f>
        <v>1146</v>
      </c>
      <c r="X17" s="111"/>
      <c r="Y17" s="169">
        <v>773</v>
      </c>
      <c r="Z17" s="111"/>
      <c r="AA17" s="168"/>
      <c r="AB17" s="142"/>
    </row>
    <row r="18" spans="1:28" x14ac:dyDescent="0.3">
      <c r="A18" s="44" t="s">
        <v>309</v>
      </c>
      <c r="B18" s="24" t="s">
        <v>243</v>
      </c>
      <c r="C18" s="24" t="s">
        <v>244</v>
      </c>
      <c r="D18" s="42">
        <f>H18/U18</f>
        <v>1.2</v>
      </c>
      <c r="E18" s="61">
        <v>767</v>
      </c>
      <c r="F18" s="42">
        <f>E18/800</f>
        <v>0.95874999999999999</v>
      </c>
      <c r="G18" s="43"/>
      <c r="H18" s="14">
        <f>SUM(J18,L18,N18,P18,R18,T18)</f>
        <v>960</v>
      </c>
      <c r="I18" s="10"/>
      <c r="J18" s="108">
        <v>195</v>
      </c>
      <c r="K18" s="78"/>
      <c r="L18" s="131">
        <v>0</v>
      </c>
      <c r="M18" s="78"/>
      <c r="N18" s="108">
        <v>192</v>
      </c>
      <c r="O18" s="78"/>
      <c r="P18" s="131">
        <v>188</v>
      </c>
      <c r="Q18" s="80"/>
      <c r="R18" s="114">
        <v>192</v>
      </c>
      <c r="S18" s="80"/>
      <c r="T18" s="114">
        <v>193</v>
      </c>
      <c r="U18" s="25">
        <v>800</v>
      </c>
      <c r="V18" s="30"/>
      <c r="W18" s="162">
        <f>SUM(J18,L18,N18,P18,R18,T18)</f>
        <v>960</v>
      </c>
      <c r="X18" s="9"/>
      <c r="Y18" s="140">
        <v>772</v>
      </c>
      <c r="Z18" s="9"/>
      <c r="AA18" s="145"/>
      <c r="AB18" s="142"/>
    </row>
    <row r="19" spans="1:28" x14ac:dyDescent="0.3">
      <c r="A19" s="44" t="s">
        <v>310</v>
      </c>
      <c r="B19" s="12" t="s">
        <v>237</v>
      </c>
      <c r="C19" s="12" t="s">
        <v>238</v>
      </c>
      <c r="D19" s="42">
        <f>H19/U19</f>
        <v>1.141</v>
      </c>
      <c r="E19" s="61">
        <v>769</v>
      </c>
      <c r="F19" s="42">
        <f>E19/800</f>
        <v>0.96125000000000005</v>
      </c>
      <c r="G19" s="43"/>
      <c r="H19" s="14">
        <f>SUM(J19,L19,N19,P19,R19,T19)</f>
        <v>1141</v>
      </c>
      <c r="I19" s="10"/>
      <c r="J19" s="108">
        <v>193</v>
      </c>
      <c r="K19" s="78"/>
      <c r="L19" s="108">
        <v>192</v>
      </c>
      <c r="M19" s="78"/>
      <c r="N19" s="108">
        <v>193</v>
      </c>
      <c r="O19" s="78"/>
      <c r="P19" s="131">
        <v>186</v>
      </c>
      <c r="Q19" s="78"/>
      <c r="R19" s="108">
        <v>191</v>
      </c>
      <c r="S19" s="78"/>
      <c r="T19" s="130">
        <v>186</v>
      </c>
      <c r="U19" s="25">
        <v>1000</v>
      </c>
      <c r="V19" s="30"/>
      <c r="W19" s="162">
        <f>SUM(J19,L19,N19,P19,R19,T19)</f>
        <v>1141</v>
      </c>
      <c r="X19" s="9"/>
      <c r="Y19" s="140">
        <v>769</v>
      </c>
      <c r="Z19" s="9"/>
      <c r="AA19" s="145"/>
      <c r="AB19" s="142"/>
    </row>
    <row r="20" spans="1:28" x14ac:dyDescent="0.3">
      <c r="A20" s="44" t="s">
        <v>310</v>
      </c>
      <c r="B20" s="26" t="s">
        <v>253</v>
      </c>
      <c r="C20" s="26" t="s">
        <v>252</v>
      </c>
      <c r="D20" s="42">
        <f>H20/U20</f>
        <v>1.141</v>
      </c>
      <c r="E20" s="63">
        <v>766</v>
      </c>
      <c r="F20" s="42">
        <f>E20/800</f>
        <v>0.95750000000000002</v>
      </c>
      <c r="G20" s="43"/>
      <c r="H20" s="14">
        <f>SUM(J20,L20,N20,P20,R20,T20)</f>
        <v>1141</v>
      </c>
      <c r="I20" s="10"/>
      <c r="J20" s="108">
        <v>190</v>
      </c>
      <c r="K20" s="109"/>
      <c r="L20" s="108">
        <v>197</v>
      </c>
      <c r="M20" s="78"/>
      <c r="N20" s="131">
        <v>186</v>
      </c>
      <c r="O20" s="78"/>
      <c r="P20" s="131">
        <v>186</v>
      </c>
      <c r="Q20" s="78"/>
      <c r="R20" s="108">
        <v>193</v>
      </c>
      <c r="S20" s="78"/>
      <c r="T20" s="114">
        <v>189</v>
      </c>
      <c r="U20" s="25">
        <v>1000</v>
      </c>
      <c r="V20" s="30"/>
      <c r="W20" s="162">
        <f>SUM(J20,L20,N20,P20,R20,T20)</f>
        <v>1141</v>
      </c>
      <c r="X20" s="9"/>
      <c r="Y20" s="140">
        <v>769</v>
      </c>
      <c r="Z20" s="9"/>
      <c r="AA20" s="145"/>
      <c r="AB20" s="142"/>
    </row>
    <row r="21" spans="1:28" x14ac:dyDescent="0.3">
      <c r="A21" s="44" t="s">
        <v>312</v>
      </c>
      <c r="B21" s="24" t="s">
        <v>233</v>
      </c>
      <c r="C21" s="24" t="s">
        <v>232</v>
      </c>
      <c r="D21" s="42">
        <f>H21/U21</f>
        <v>1.1287499999999999</v>
      </c>
      <c r="E21" s="61">
        <v>712</v>
      </c>
      <c r="F21" s="42">
        <f>E21/800</f>
        <v>0.89</v>
      </c>
      <c r="G21" s="43"/>
      <c r="H21" s="14">
        <f>SUM(J21,L21,N21,P21,R21,T21)</f>
        <v>903</v>
      </c>
      <c r="I21" s="10"/>
      <c r="J21" s="131">
        <v>143</v>
      </c>
      <c r="K21" s="78"/>
      <c r="L21" s="108">
        <v>193</v>
      </c>
      <c r="M21" s="109"/>
      <c r="N21" s="108">
        <v>195</v>
      </c>
      <c r="O21" s="78"/>
      <c r="P21" s="131">
        <v>0</v>
      </c>
      <c r="Q21" s="80"/>
      <c r="R21" s="114">
        <v>181</v>
      </c>
      <c r="S21" s="80"/>
      <c r="T21" s="114">
        <v>191</v>
      </c>
      <c r="U21" s="25">
        <v>800</v>
      </c>
      <c r="V21" s="30"/>
      <c r="W21" s="162">
        <f>SUM(J21,L21,N21,P21,R21,T21)</f>
        <v>903</v>
      </c>
      <c r="X21" s="9"/>
      <c r="Y21" s="140">
        <v>760</v>
      </c>
      <c r="Z21" s="9"/>
      <c r="AA21" s="145"/>
      <c r="AB21" s="142"/>
    </row>
    <row r="22" spans="1:28" x14ac:dyDescent="0.3">
      <c r="A22" s="44" t="s">
        <v>313</v>
      </c>
      <c r="B22" s="26" t="s">
        <v>247</v>
      </c>
      <c r="C22" s="26" t="s">
        <v>248</v>
      </c>
      <c r="D22" s="42">
        <f>H22/U22</f>
        <v>0.94499999999999995</v>
      </c>
      <c r="E22" s="63">
        <v>756</v>
      </c>
      <c r="F22" s="42">
        <f>E22/800</f>
        <v>0.94499999999999995</v>
      </c>
      <c r="G22" s="43"/>
      <c r="H22" s="14">
        <f>SUM(J22,L22,N22,P22,R22,T22)</f>
        <v>756</v>
      </c>
      <c r="I22" s="10"/>
      <c r="J22" s="108">
        <v>197</v>
      </c>
      <c r="K22" s="109"/>
      <c r="L22" s="108">
        <v>191</v>
      </c>
      <c r="M22" s="78"/>
      <c r="N22" s="108">
        <v>185</v>
      </c>
      <c r="O22" s="78"/>
      <c r="P22" s="131">
        <v>0</v>
      </c>
      <c r="Q22" s="80"/>
      <c r="R22" s="108">
        <v>183</v>
      </c>
      <c r="S22" s="80"/>
      <c r="T22" s="131">
        <v>0</v>
      </c>
      <c r="U22" s="25">
        <v>800</v>
      </c>
      <c r="V22" s="30"/>
      <c r="W22" s="162">
        <f>SUM(J22,L22,N22,P22,R22,T22)</f>
        <v>756</v>
      </c>
      <c r="X22" s="9"/>
      <c r="Y22" s="140">
        <v>756</v>
      </c>
      <c r="Z22" s="9"/>
      <c r="AA22" s="145"/>
      <c r="AB22" s="142"/>
    </row>
    <row r="23" spans="1:28" x14ac:dyDescent="0.3">
      <c r="A23" s="122" t="s">
        <v>299</v>
      </c>
      <c r="B23" s="8"/>
      <c r="C23" s="8"/>
      <c r="D23" s="43"/>
      <c r="E23" s="121"/>
      <c r="F23" s="43"/>
      <c r="G23" s="43"/>
      <c r="H23" s="10"/>
      <c r="I23" s="10"/>
      <c r="J23" s="109"/>
      <c r="K23" s="109"/>
      <c r="L23" s="109"/>
      <c r="M23" s="78"/>
      <c r="N23" s="78"/>
      <c r="O23" s="78"/>
      <c r="P23" s="78"/>
      <c r="Q23" s="78"/>
      <c r="R23" s="78"/>
      <c r="S23" s="78"/>
      <c r="T23" s="78"/>
      <c r="U23" s="30"/>
      <c r="V23" s="30"/>
      <c r="W23" s="167"/>
      <c r="X23" s="9"/>
      <c r="Y23" s="9"/>
      <c r="Z23" s="9"/>
      <c r="AA23" s="9"/>
      <c r="AB23" s="142"/>
    </row>
    <row r="24" spans="1:28" x14ac:dyDescent="0.3">
      <c r="A24" s="44" t="s">
        <v>306</v>
      </c>
      <c r="B24" s="24" t="s">
        <v>288</v>
      </c>
      <c r="C24" s="24" t="s">
        <v>30</v>
      </c>
      <c r="D24" s="42">
        <f>H24/U24</f>
        <v>1.2833333333333334</v>
      </c>
      <c r="E24" s="63">
        <v>577</v>
      </c>
      <c r="F24" s="42">
        <f>E24/600</f>
        <v>0.96166666666666667</v>
      </c>
      <c r="G24" s="43"/>
      <c r="H24" s="14">
        <f>SUM(J24,L24,N24,P24,R24,T24)</f>
        <v>770</v>
      </c>
      <c r="I24" s="10"/>
      <c r="J24" s="131">
        <v>0</v>
      </c>
      <c r="K24" s="78"/>
      <c r="L24" s="108">
        <v>185</v>
      </c>
      <c r="M24" s="109"/>
      <c r="N24" s="108">
        <v>194</v>
      </c>
      <c r="O24" s="78"/>
      <c r="P24" s="131">
        <v>0</v>
      </c>
      <c r="Q24" s="80"/>
      <c r="R24" s="108">
        <v>198</v>
      </c>
      <c r="S24" s="80"/>
      <c r="T24" s="114">
        <v>193</v>
      </c>
      <c r="U24" s="25">
        <v>600</v>
      </c>
      <c r="V24" s="30"/>
      <c r="W24" s="162">
        <f>SUM(J24,L24,N24,P24,R24,T24)</f>
        <v>770</v>
      </c>
      <c r="X24" s="9"/>
      <c r="Y24" s="140">
        <v>770</v>
      </c>
      <c r="Z24" s="9"/>
      <c r="AA24" s="145" t="s">
        <v>331</v>
      </c>
      <c r="AB24" s="142"/>
    </row>
    <row r="25" spans="1:28" x14ac:dyDescent="0.3">
      <c r="A25" s="44" t="s">
        <v>307</v>
      </c>
      <c r="B25" s="12" t="s">
        <v>46</v>
      </c>
      <c r="C25" s="12" t="s">
        <v>47</v>
      </c>
      <c r="D25" s="42">
        <f>H25/U25</f>
        <v>0.92900000000000005</v>
      </c>
      <c r="E25" s="11">
        <v>759</v>
      </c>
      <c r="F25" s="42">
        <f>E25/800</f>
        <v>0.94874999999999998</v>
      </c>
      <c r="G25" s="43"/>
      <c r="H25" s="14">
        <f>SUM(J25,L25,N25,P25,R25,T25)</f>
        <v>929</v>
      </c>
      <c r="I25" s="10"/>
      <c r="J25" s="108">
        <v>193</v>
      </c>
      <c r="K25" s="109"/>
      <c r="L25" s="108">
        <v>192</v>
      </c>
      <c r="M25" s="78"/>
      <c r="N25" s="108">
        <v>187</v>
      </c>
      <c r="O25" s="78"/>
      <c r="P25" s="133">
        <v>170</v>
      </c>
      <c r="Q25" s="78"/>
      <c r="R25" s="108">
        <v>187</v>
      </c>
      <c r="S25" s="78"/>
      <c r="T25" s="130">
        <v>0</v>
      </c>
      <c r="U25" s="25">
        <v>1000</v>
      </c>
      <c r="V25" s="30"/>
      <c r="W25" s="162">
        <f>SUM(J25,L25,N25,P25,R25,T25)</f>
        <v>929</v>
      </c>
      <c r="X25" s="9"/>
      <c r="Y25" s="140">
        <v>759</v>
      </c>
      <c r="Z25" s="9"/>
      <c r="AA25" s="145" t="s">
        <v>332</v>
      </c>
      <c r="AB25" s="142"/>
    </row>
    <row r="26" spans="1:28" x14ac:dyDescent="0.3">
      <c r="A26" s="44" t="s">
        <v>308</v>
      </c>
      <c r="B26" s="24" t="s">
        <v>167</v>
      </c>
      <c r="C26" s="24" t="s">
        <v>168</v>
      </c>
      <c r="D26" s="42">
        <f>H26/U26</f>
        <v>1.1200000000000001</v>
      </c>
      <c r="E26" s="63">
        <v>748</v>
      </c>
      <c r="F26" s="42">
        <f>E26/800</f>
        <v>0.93500000000000005</v>
      </c>
      <c r="G26" s="43"/>
      <c r="H26" s="14">
        <f>SUM(J26,L26,N26,P26,R26,T26)</f>
        <v>1120</v>
      </c>
      <c r="I26" s="10"/>
      <c r="J26" s="108">
        <v>186</v>
      </c>
      <c r="K26" s="78"/>
      <c r="L26" s="108">
        <v>189</v>
      </c>
      <c r="M26" s="109"/>
      <c r="N26" s="108">
        <v>191</v>
      </c>
      <c r="O26" s="78"/>
      <c r="P26" s="133">
        <v>180</v>
      </c>
      <c r="Q26" s="80"/>
      <c r="R26" s="131">
        <v>182</v>
      </c>
      <c r="S26" s="80"/>
      <c r="T26" s="108">
        <v>192</v>
      </c>
      <c r="U26" s="25">
        <v>1000</v>
      </c>
      <c r="V26" s="30"/>
      <c r="W26" s="162">
        <f>SUM(J26,L26,N26,P26,R26,T26)</f>
        <v>1120</v>
      </c>
      <c r="X26" s="111"/>
      <c r="Y26" s="169">
        <v>758</v>
      </c>
      <c r="Z26" s="111"/>
      <c r="AA26" s="168"/>
      <c r="AB26" s="142"/>
    </row>
    <row r="27" spans="1:28" x14ac:dyDescent="0.3">
      <c r="A27" s="44" t="s">
        <v>309</v>
      </c>
      <c r="B27" s="12" t="s">
        <v>93</v>
      </c>
      <c r="C27" s="12" t="s">
        <v>88</v>
      </c>
      <c r="D27" s="42">
        <f>H27/U27</f>
        <v>0.93</v>
      </c>
      <c r="E27" s="61">
        <v>752</v>
      </c>
      <c r="F27" s="42">
        <f>E27/800</f>
        <v>0.94</v>
      </c>
      <c r="G27" s="43"/>
      <c r="H27" s="14">
        <f>SUM(J27,L27,N27,P27,R27,T27)</f>
        <v>930</v>
      </c>
      <c r="I27" s="10"/>
      <c r="J27" s="108">
        <v>192</v>
      </c>
      <c r="K27" s="78"/>
      <c r="L27" s="108">
        <v>185</v>
      </c>
      <c r="M27" s="78"/>
      <c r="N27" s="108">
        <v>190</v>
      </c>
      <c r="O27" s="78"/>
      <c r="P27" s="108">
        <v>185</v>
      </c>
      <c r="Q27" s="78"/>
      <c r="R27" s="131">
        <v>178</v>
      </c>
      <c r="S27" s="78"/>
      <c r="T27" s="130">
        <v>0</v>
      </c>
      <c r="U27" s="25">
        <v>1000</v>
      </c>
      <c r="V27" s="30"/>
      <c r="W27" s="162">
        <f>SUM(J27,L27,N27,P27,R27,T27)</f>
        <v>930</v>
      </c>
      <c r="X27" s="9"/>
      <c r="Y27" s="140">
        <v>752</v>
      </c>
      <c r="Z27" s="9"/>
      <c r="AA27" s="145"/>
      <c r="AB27" s="142"/>
    </row>
    <row r="28" spans="1:28" x14ac:dyDescent="0.3">
      <c r="A28" s="122" t="s">
        <v>300</v>
      </c>
      <c r="B28" s="13"/>
      <c r="C28" s="13"/>
      <c r="D28" s="43"/>
      <c r="E28" s="121"/>
      <c r="F28" s="43"/>
      <c r="G28" s="43"/>
      <c r="H28" s="10"/>
      <c r="I28" s="10"/>
      <c r="J28" s="78"/>
      <c r="K28" s="78"/>
      <c r="L28" s="109"/>
      <c r="M28" s="109"/>
      <c r="N28" s="109"/>
      <c r="O28" s="78"/>
      <c r="P28" s="78"/>
      <c r="Q28" s="78"/>
      <c r="R28" s="78"/>
      <c r="S28" s="78"/>
      <c r="T28" s="78"/>
      <c r="U28" s="30"/>
      <c r="V28" s="30"/>
      <c r="W28" s="167"/>
      <c r="X28" s="9"/>
      <c r="Y28" s="9"/>
      <c r="Z28" s="9"/>
      <c r="AA28" s="9"/>
      <c r="AB28" s="142"/>
    </row>
    <row r="29" spans="1:28" x14ac:dyDescent="0.3">
      <c r="A29" s="44" t="s">
        <v>306</v>
      </c>
      <c r="B29" s="26" t="s">
        <v>41</v>
      </c>
      <c r="C29" s="26" t="s">
        <v>122</v>
      </c>
      <c r="D29" s="42">
        <f>H29/U29</f>
        <v>1.109</v>
      </c>
      <c r="E29" s="61">
        <v>742</v>
      </c>
      <c r="F29" s="42">
        <f>E29/800</f>
        <v>0.92749999999999999</v>
      </c>
      <c r="G29" s="43"/>
      <c r="H29" s="14">
        <f>SUM(J29,L29,N29,P29,R29,T29)</f>
        <v>1109</v>
      </c>
      <c r="I29" s="10"/>
      <c r="J29" s="108">
        <v>185</v>
      </c>
      <c r="K29" s="78"/>
      <c r="L29" s="108">
        <v>185</v>
      </c>
      <c r="M29" s="109"/>
      <c r="N29" s="133">
        <v>178</v>
      </c>
      <c r="O29" s="78"/>
      <c r="P29" s="131">
        <v>180</v>
      </c>
      <c r="Q29" s="80"/>
      <c r="R29" s="108">
        <v>192</v>
      </c>
      <c r="S29" s="80"/>
      <c r="T29" s="108">
        <v>189</v>
      </c>
      <c r="U29" s="25">
        <v>1000</v>
      </c>
      <c r="V29" s="30"/>
      <c r="W29" s="162">
        <f>SUM(J29,L29,N29,P29,R29,T29)</f>
        <v>1109</v>
      </c>
      <c r="X29" s="9"/>
      <c r="Y29" s="140">
        <v>751</v>
      </c>
      <c r="Z29" s="9"/>
      <c r="AA29" s="145" t="s">
        <v>333</v>
      </c>
      <c r="AB29" s="142"/>
    </row>
    <row r="30" spans="1:28" x14ac:dyDescent="0.3">
      <c r="A30" s="44" t="s">
        <v>307</v>
      </c>
      <c r="B30" s="27" t="s">
        <v>292</v>
      </c>
      <c r="C30" s="27" t="s">
        <v>293</v>
      </c>
      <c r="D30" s="42">
        <f>H30/U30</f>
        <v>1.1675</v>
      </c>
      <c r="E30" s="61">
        <v>748</v>
      </c>
      <c r="F30" s="42">
        <f>E30/800</f>
        <v>0.93500000000000005</v>
      </c>
      <c r="G30" s="43"/>
      <c r="H30" s="14">
        <f>SUM(J30,L30,N30,P30,R30,T30)</f>
        <v>934</v>
      </c>
      <c r="I30" s="10"/>
      <c r="J30" s="134">
        <v>0</v>
      </c>
      <c r="K30" s="79"/>
      <c r="L30" s="110">
        <v>189</v>
      </c>
      <c r="M30" s="113"/>
      <c r="N30" s="110">
        <v>183</v>
      </c>
      <c r="O30" s="79"/>
      <c r="P30" s="132">
        <v>183</v>
      </c>
      <c r="Q30" s="79"/>
      <c r="R30" s="110">
        <v>193</v>
      </c>
      <c r="S30" s="79"/>
      <c r="T30" s="166">
        <v>186</v>
      </c>
      <c r="U30" s="25">
        <v>800</v>
      </c>
      <c r="V30" s="30"/>
      <c r="W30" s="162">
        <f>SUM(J30,L30,N30,P30,R30,T30)</f>
        <v>934</v>
      </c>
      <c r="X30" s="9"/>
      <c r="Y30" s="140">
        <v>751</v>
      </c>
      <c r="Z30" s="9"/>
      <c r="AA30" s="145" t="s">
        <v>334</v>
      </c>
      <c r="AB30" s="142"/>
    </row>
    <row r="31" spans="1:28" x14ac:dyDescent="0.3">
      <c r="A31" s="44" t="s">
        <v>308</v>
      </c>
      <c r="B31" s="12" t="s">
        <v>250</v>
      </c>
      <c r="C31" s="12" t="s">
        <v>251</v>
      </c>
      <c r="D31" s="42">
        <f>H31/U31</f>
        <v>1.109</v>
      </c>
      <c r="E31" s="63">
        <v>750</v>
      </c>
      <c r="F31" s="42">
        <f>E31/800</f>
        <v>0.9375</v>
      </c>
      <c r="G31" s="43"/>
      <c r="H31" s="14">
        <f>SUM(J31,L31,N31,P31,R31,T31)</f>
        <v>1109</v>
      </c>
      <c r="I31" s="10"/>
      <c r="J31" s="108">
        <v>186</v>
      </c>
      <c r="K31" s="78"/>
      <c r="L31" s="108">
        <v>185</v>
      </c>
      <c r="M31" s="78"/>
      <c r="N31" s="108">
        <v>186</v>
      </c>
      <c r="O31" s="78"/>
      <c r="P31" s="133">
        <v>179</v>
      </c>
      <c r="Q31" s="78"/>
      <c r="R31" s="108">
        <v>193</v>
      </c>
      <c r="S31" s="78"/>
      <c r="T31" s="130">
        <v>180</v>
      </c>
      <c r="U31" s="25">
        <v>1000</v>
      </c>
      <c r="V31" s="30"/>
      <c r="W31" s="162">
        <f>SUM(J31,L31,N31,P31,R31,T31)</f>
        <v>1109</v>
      </c>
      <c r="X31" s="111"/>
      <c r="Y31" s="169">
        <v>750</v>
      </c>
      <c r="Z31" s="111"/>
      <c r="AA31" s="168"/>
      <c r="AB31" s="142"/>
    </row>
    <row r="32" spans="1:28" x14ac:dyDescent="0.3">
      <c r="A32" s="44" t="s">
        <v>309</v>
      </c>
      <c r="B32" s="24" t="s">
        <v>263</v>
      </c>
      <c r="C32" s="24" t="s">
        <v>264</v>
      </c>
      <c r="D32" s="42">
        <f>H32/U32</f>
        <v>1.1537500000000001</v>
      </c>
      <c r="E32" s="61">
        <v>741</v>
      </c>
      <c r="F32" s="42">
        <f>E32/800</f>
        <v>0.92625000000000002</v>
      </c>
      <c r="G32" s="43"/>
      <c r="H32" s="14">
        <f>SUM(J32,L32,N32,P32,R32,T32)</f>
        <v>923</v>
      </c>
      <c r="I32" s="10"/>
      <c r="J32" s="131">
        <v>179</v>
      </c>
      <c r="K32" s="78"/>
      <c r="L32" s="108">
        <v>189</v>
      </c>
      <c r="M32" s="109"/>
      <c r="N32" s="108">
        <v>186</v>
      </c>
      <c r="O32" s="78"/>
      <c r="P32" s="135">
        <v>0</v>
      </c>
      <c r="Q32" s="80"/>
      <c r="R32" s="108">
        <v>187</v>
      </c>
      <c r="S32" s="80"/>
      <c r="T32" s="108">
        <v>182</v>
      </c>
      <c r="U32" s="25">
        <v>800</v>
      </c>
      <c r="V32" s="30"/>
      <c r="W32" s="162">
        <f>SUM(J32,L32,N32,P32,R32,T32)</f>
        <v>923</v>
      </c>
      <c r="X32" s="9"/>
      <c r="Y32" s="140">
        <v>744</v>
      </c>
      <c r="Z32" s="9"/>
      <c r="AA32" s="145"/>
      <c r="AB32" s="142"/>
    </row>
    <row r="33" spans="1:28" x14ac:dyDescent="0.3">
      <c r="A33" s="44" t="s">
        <v>310</v>
      </c>
      <c r="B33" s="27" t="s">
        <v>33</v>
      </c>
      <c r="C33" s="27" t="s">
        <v>266</v>
      </c>
      <c r="D33" s="42">
        <f>H33/U33</f>
        <v>1.079</v>
      </c>
      <c r="E33" s="61">
        <v>732</v>
      </c>
      <c r="F33" s="42">
        <f>E33/800</f>
        <v>0.91500000000000004</v>
      </c>
      <c r="G33" s="43"/>
      <c r="H33" s="14">
        <f>SUM(J33,L33,N33,P33,R33,T33)</f>
        <v>1079</v>
      </c>
      <c r="I33" s="10"/>
      <c r="J33" s="110">
        <v>178</v>
      </c>
      <c r="K33" s="79"/>
      <c r="L33" s="110">
        <v>189</v>
      </c>
      <c r="M33" s="113"/>
      <c r="N33" s="110">
        <v>184</v>
      </c>
      <c r="O33" s="79"/>
      <c r="P33" s="134">
        <v>173</v>
      </c>
      <c r="Q33" s="79"/>
      <c r="R33" s="110">
        <v>181</v>
      </c>
      <c r="S33" s="79"/>
      <c r="T33" s="160">
        <v>174</v>
      </c>
      <c r="U33" s="25">
        <v>1000</v>
      </c>
      <c r="V33" s="30"/>
      <c r="W33" s="162">
        <f>SUM(J33,L33,N33,P33,R33,T33)</f>
        <v>1079</v>
      </c>
      <c r="X33" s="9"/>
      <c r="Y33" s="140">
        <v>732</v>
      </c>
      <c r="Z33" s="9"/>
      <c r="AA33" s="145"/>
      <c r="AB33" s="142"/>
    </row>
    <row r="34" spans="1:28" x14ac:dyDescent="0.3">
      <c r="A34" s="44" t="s">
        <v>311</v>
      </c>
      <c r="B34" s="24" t="s">
        <v>63</v>
      </c>
      <c r="C34" s="24" t="s">
        <v>89</v>
      </c>
      <c r="D34" s="42">
        <f>H34/U34</f>
        <v>0.88600000000000001</v>
      </c>
      <c r="E34" s="61">
        <v>722</v>
      </c>
      <c r="F34" s="42">
        <f>E34/800</f>
        <v>0.90249999999999997</v>
      </c>
      <c r="G34" s="43"/>
      <c r="H34" s="14">
        <f>SUM(J34,L34,N34,P34,R34,T34)</f>
        <v>886</v>
      </c>
      <c r="I34" s="10"/>
      <c r="J34" s="108">
        <v>190</v>
      </c>
      <c r="K34" s="78"/>
      <c r="L34" s="108">
        <v>170</v>
      </c>
      <c r="M34" s="78"/>
      <c r="N34" s="108">
        <v>180</v>
      </c>
      <c r="O34" s="78"/>
      <c r="P34" s="133">
        <v>164</v>
      </c>
      <c r="Q34" s="80"/>
      <c r="R34" s="114">
        <v>182</v>
      </c>
      <c r="S34" s="80"/>
      <c r="T34" s="130">
        <v>0</v>
      </c>
      <c r="U34" s="25">
        <v>1000</v>
      </c>
      <c r="V34" s="30"/>
      <c r="W34" s="162">
        <f>SUM(J34,L34,N34,P34,R34,T34)</f>
        <v>886</v>
      </c>
      <c r="X34" s="9"/>
      <c r="Y34" s="140">
        <v>722</v>
      </c>
      <c r="Z34" s="9"/>
      <c r="AA34" s="145"/>
      <c r="AB34" s="142"/>
    </row>
    <row r="35" spans="1:28" x14ac:dyDescent="0.3">
      <c r="A35" s="122" t="s">
        <v>301</v>
      </c>
      <c r="B35" s="8"/>
      <c r="C35" s="8"/>
      <c r="D35" s="43"/>
      <c r="E35" s="62"/>
      <c r="F35" s="43"/>
      <c r="G35" s="43"/>
      <c r="H35" s="10"/>
      <c r="I35" s="10"/>
      <c r="J35" s="109"/>
      <c r="K35" s="78"/>
      <c r="L35" s="78"/>
      <c r="M35" s="78"/>
      <c r="N35" s="109"/>
      <c r="O35" s="78"/>
      <c r="P35" s="103"/>
      <c r="Q35" s="80"/>
      <c r="R35" s="78"/>
      <c r="S35" s="80"/>
      <c r="T35" s="78"/>
      <c r="U35" s="30"/>
      <c r="V35" s="30"/>
      <c r="W35" s="167"/>
      <c r="X35" s="9"/>
      <c r="Y35" s="9"/>
      <c r="Z35" s="9"/>
      <c r="AA35" s="9"/>
      <c r="AB35" s="142"/>
    </row>
    <row r="36" spans="1:28" x14ac:dyDescent="0.3">
      <c r="A36" s="84" t="s">
        <v>306</v>
      </c>
      <c r="B36" s="12" t="s">
        <v>212</v>
      </c>
      <c r="C36" s="12" t="s">
        <v>213</v>
      </c>
      <c r="D36" s="42">
        <f>H36/U36</f>
        <v>1.1587499999999999</v>
      </c>
      <c r="E36" s="61">
        <v>744</v>
      </c>
      <c r="F36" s="42">
        <f>E36/800</f>
        <v>0.93</v>
      </c>
      <c r="G36" s="43"/>
      <c r="H36" s="14">
        <f>SUM(J36,L36,N36,P36,R36,T36)</f>
        <v>927</v>
      </c>
      <c r="I36" s="10"/>
      <c r="J36" s="108">
        <v>180</v>
      </c>
      <c r="K36" s="78"/>
      <c r="L36" s="133">
        <v>0</v>
      </c>
      <c r="M36" s="78"/>
      <c r="N36" s="108">
        <v>182</v>
      </c>
      <c r="O36" s="78"/>
      <c r="P36" s="108">
        <v>185</v>
      </c>
      <c r="Q36" s="78"/>
      <c r="R36" s="108">
        <v>197</v>
      </c>
      <c r="S36" s="78"/>
      <c r="T36" s="130">
        <v>183</v>
      </c>
      <c r="U36" s="25">
        <v>800</v>
      </c>
      <c r="V36" s="30"/>
      <c r="W36" s="162">
        <f>SUM(J36,L36,N36,P36,R36,T36)</f>
        <v>927</v>
      </c>
      <c r="X36" s="9"/>
      <c r="Y36" s="140">
        <v>744</v>
      </c>
      <c r="Z36" s="9"/>
      <c r="AA36" s="145" t="s">
        <v>335</v>
      </c>
      <c r="AB36" s="142"/>
    </row>
    <row r="37" spans="1:28" x14ac:dyDescent="0.3">
      <c r="A37" s="84" t="s">
        <v>307</v>
      </c>
      <c r="B37" s="27" t="s">
        <v>267</v>
      </c>
      <c r="C37" s="27" t="s">
        <v>268</v>
      </c>
      <c r="D37" s="42">
        <f>H37/U37</f>
        <v>1.0609999999999999</v>
      </c>
      <c r="E37" s="61">
        <v>716</v>
      </c>
      <c r="F37" s="42">
        <f>E37/800</f>
        <v>0.89500000000000002</v>
      </c>
      <c r="G37" s="43"/>
      <c r="H37" s="14">
        <f>SUM(J37,L37,N37,P37,R37,T37)</f>
        <v>1061</v>
      </c>
      <c r="I37" s="10"/>
      <c r="J37" s="134">
        <v>166</v>
      </c>
      <c r="K37" s="79"/>
      <c r="L37" s="110">
        <v>172</v>
      </c>
      <c r="M37" s="113"/>
      <c r="N37" s="110">
        <v>190</v>
      </c>
      <c r="O37" s="79"/>
      <c r="P37" s="132">
        <v>168</v>
      </c>
      <c r="Q37" s="79"/>
      <c r="R37" s="110">
        <v>186</v>
      </c>
      <c r="S37" s="79"/>
      <c r="T37" s="166">
        <v>179</v>
      </c>
      <c r="U37" s="25">
        <v>1000</v>
      </c>
      <c r="V37" s="30"/>
      <c r="W37" s="162">
        <f>SUM(J37,L37,N37,P37,R37,T37)</f>
        <v>1061</v>
      </c>
      <c r="X37" s="9"/>
      <c r="Y37" s="140">
        <v>727</v>
      </c>
      <c r="Z37" s="9"/>
      <c r="AA37" s="145" t="s">
        <v>336</v>
      </c>
      <c r="AB37" s="142"/>
    </row>
    <row r="38" spans="1:28" x14ac:dyDescent="0.3">
      <c r="A38" s="84" t="s">
        <v>308</v>
      </c>
      <c r="B38" s="24" t="s">
        <v>42</v>
      </c>
      <c r="C38" s="24" t="s">
        <v>43</v>
      </c>
      <c r="D38" s="42">
        <f>H38/U38</f>
        <v>0.90600000000000003</v>
      </c>
      <c r="E38" s="63">
        <v>727</v>
      </c>
      <c r="F38" s="42">
        <f>E38/800</f>
        <v>0.90874999999999995</v>
      </c>
      <c r="G38" s="43"/>
      <c r="H38" s="14">
        <f>SUM(J38,L38,N38,P38,R38,T38)</f>
        <v>906</v>
      </c>
      <c r="I38" s="10"/>
      <c r="J38" s="108">
        <v>181</v>
      </c>
      <c r="K38" s="78"/>
      <c r="L38" s="108">
        <v>181</v>
      </c>
      <c r="M38" s="78"/>
      <c r="N38" s="108">
        <v>182</v>
      </c>
      <c r="O38" s="78"/>
      <c r="P38" s="133">
        <v>179</v>
      </c>
      <c r="Q38" s="78"/>
      <c r="R38" s="108">
        <v>183</v>
      </c>
      <c r="S38" s="78"/>
      <c r="T38" s="130">
        <v>0</v>
      </c>
      <c r="U38" s="25">
        <v>1000</v>
      </c>
      <c r="V38" s="30"/>
      <c r="W38" s="162">
        <f>SUM(J38,L38,N38,P38,R38,T38)</f>
        <v>906</v>
      </c>
      <c r="X38" s="9"/>
      <c r="Y38" s="140">
        <v>727</v>
      </c>
      <c r="Z38" s="9"/>
      <c r="AA38" s="145"/>
      <c r="AB38" s="142"/>
    </row>
    <row r="39" spans="1:28" x14ac:dyDescent="0.3">
      <c r="A39" s="84" t="s">
        <v>309</v>
      </c>
      <c r="B39" s="24" t="s">
        <v>257</v>
      </c>
      <c r="C39" s="24" t="s">
        <v>256</v>
      </c>
      <c r="D39" s="42">
        <f>H39/U39</f>
        <v>1.11375</v>
      </c>
      <c r="E39" s="61">
        <v>711</v>
      </c>
      <c r="F39" s="42">
        <f>E39/800</f>
        <v>0.88875000000000004</v>
      </c>
      <c r="G39" s="43"/>
      <c r="H39" s="14">
        <f>SUM(J39,L39,N39,P39,R39,T39)</f>
        <v>891</v>
      </c>
      <c r="I39" s="10"/>
      <c r="J39" s="108">
        <v>178</v>
      </c>
      <c r="K39" s="109"/>
      <c r="L39" s="108">
        <v>184</v>
      </c>
      <c r="M39" s="78"/>
      <c r="N39" s="131">
        <v>167</v>
      </c>
      <c r="O39" s="78"/>
      <c r="P39" s="133">
        <v>0</v>
      </c>
      <c r="Q39" s="80"/>
      <c r="R39" s="114">
        <v>182</v>
      </c>
      <c r="S39" s="80"/>
      <c r="T39" s="114">
        <v>180</v>
      </c>
      <c r="U39" s="25">
        <v>800</v>
      </c>
      <c r="V39" s="30"/>
      <c r="W39" s="162">
        <f>SUM(J39,L39,N39,P39,R39,T39)</f>
        <v>891</v>
      </c>
      <c r="X39" s="9"/>
      <c r="Y39" s="140">
        <v>724</v>
      </c>
      <c r="Z39" s="9"/>
      <c r="AA39" s="145"/>
      <c r="AB39" s="142"/>
    </row>
    <row r="40" spans="1:28" x14ac:dyDescent="0.3">
      <c r="A40" s="84" t="s">
        <v>310</v>
      </c>
      <c r="B40" s="26" t="s">
        <v>104</v>
      </c>
      <c r="C40" s="26" t="s">
        <v>270</v>
      </c>
      <c r="D40" s="42">
        <f>H40/U40</f>
        <v>1.11375</v>
      </c>
      <c r="E40" s="63">
        <v>718</v>
      </c>
      <c r="F40" s="42">
        <f>E40/800</f>
        <v>0.89749999999999996</v>
      </c>
      <c r="G40" s="43"/>
      <c r="H40" s="14">
        <f>SUM(J40,L40,N40,P40,R40,T40)</f>
        <v>891</v>
      </c>
      <c r="I40" s="10"/>
      <c r="J40" s="133">
        <v>0</v>
      </c>
      <c r="K40" s="78"/>
      <c r="L40" s="108">
        <v>178</v>
      </c>
      <c r="M40" s="109"/>
      <c r="N40" s="108">
        <v>187</v>
      </c>
      <c r="O40" s="78"/>
      <c r="P40" s="108">
        <v>173</v>
      </c>
      <c r="Q40" s="80"/>
      <c r="R40" s="108">
        <v>180</v>
      </c>
      <c r="S40" s="80"/>
      <c r="T40" s="131">
        <v>173</v>
      </c>
      <c r="U40" s="25">
        <v>800</v>
      </c>
      <c r="V40" s="30"/>
      <c r="W40" s="162">
        <f>SUM(J40,L40,N40,P40,R40,T40)</f>
        <v>891</v>
      </c>
      <c r="X40" s="9"/>
      <c r="Y40" s="140">
        <v>718</v>
      </c>
      <c r="Z40" s="9"/>
      <c r="AA40" s="145"/>
      <c r="AB40" s="142"/>
    </row>
    <row r="41" spans="1:28" x14ac:dyDescent="0.3">
      <c r="A41" s="84" t="s">
        <v>311</v>
      </c>
      <c r="B41" s="24" t="s">
        <v>120</v>
      </c>
      <c r="C41" s="24" t="s">
        <v>121</v>
      </c>
      <c r="D41" s="42">
        <f>H41/U41</f>
        <v>0.89124999999999999</v>
      </c>
      <c r="E41" s="61">
        <v>713</v>
      </c>
      <c r="F41" s="42">
        <f>E41/800</f>
        <v>0.89124999999999999</v>
      </c>
      <c r="G41" s="43"/>
      <c r="H41" s="14">
        <f>SUM(J41,L41,N41,P41,R41,T41)</f>
        <v>713</v>
      </c>
      <c r="I41" s="10"/>
      <c r="J41" s="108">
        <v>183</v>
      </c>
      <c r="K41" s="109"/>
      <c r="L41" s="108">
        <v>184</v>
      </c>
      <c r="M41" s="78"/>
      <c r="N41" s="136">
        <v>0</v>
      </c>
      <c r="O41" s="79"/>
      <c r="P41" s="108">
        <v>163</v>
      </c>
      <c r="Q41" s="80"/>
      <c r="R41" s="108">
        <v>183</v>
      </c>
      <c r="S41" s="80"/>
      <c r="T41" s="130">
        <v>0</v>
      </c>
      <c r="U41" s="25">
        <v>800</v>
      </c>
      <c r="V41" s="30"/>
      <c r="W41" s="162">
        <f>SUM(J41,L41,N41,P41,R41,T41)</f>
        <v>713</v>
      </c>
      <c r="X41" s="111"/>
      <c r="Y41" s="169">
        <v>713</v>
      </c>
      <c r="Z41" s="111"/>
      <c r="AA41" s="168"/>
      <c r="AB41" s="142"/>
    </row>
    <row r="42" spans="1:28" x14ac:dyDescent="0.3">
      <c r="A42" s="84" t="s">
        <v>312</v>
      </c>
      <c r="B42" s="26" t="s">
        <v>229</v>
      </c>
      <c r="C42" s="26" t="s">
        <v>258</v>
      </c>
      <c r="D42" s="42">
        <f>H42/U42</f>
        <v>1.0862499999999999</v>
      </c>
      <c r="E42" s="61">
        <v>694</v>
      </c>
      <c r="F42" s="42">
        <f>E42/800</f>
        <v>0.86750000000000005</v>
      </c>
      <c r="G42" s="43"/>
      <c r="H42" s="14">
        <f>SUM(J42,L42,N42,P42,R42,T42)</f>
        <v>869</v>
      </c>
      <c r="I42" s="10"/>
      <c r="J42" s="108">
        <v>185</v>
      </c>
      <c r="K42" s="109"/>
      <c r="L42" s="108">
        <v>180</v>
      </c>
      <c r="M42" s="78"/>
      <c r="N42" s="131">
        <v>161</v>
      </c>
      <c r="O42" s="78"/>
      <c r="P42" s="108">
        <v>168</v>
      </c>
      <c r="Q42" s="78"/>
      <c r="R42" s="133">
        <v>0</v>
      </c>
      <c r="S42" s="78"/>
      <c r="T42" s="114">
        <v>175</v>
      </c>
      <c r="U42" s="25">
        <v>800</v>
      </c>
      <c r="V42" s="30"/>
      <c r="W42" s="162">
        <f>SUM(J42,L42,N42,P42,R42,T42)</f>
        <v>869</v>
      </c>
      <c r="X42" s="9"/>
      <c r="Y42" s="140">
        <v>708</v>
      </c>
      <c r="Z42" s="9"/>
      <c r="AA42" s="145"/>
      <c r="AB42" s="142"/>
    </row>
    <row r="43" spans="1:28" x14ac:dyDescent="0.3">
      <c r="A43" s="84" t="s">
        <v>313</v>
      </c>
      <c r="B43" s="24" t="s">
        <v>44</v>
      </c>
      <c r="C43" s="24" t="s">
        <v>45</v>
      </c>
      <c r="D43" s="42">
        <f>H43/U43</f>
        <v>0.86250000000000004</v>
      </c>
      <c r="E43" s="11">
        <v>690</v>
      </c>
      <c r="F43" s="42">
        <f>E43/800</f>
        <v>0.86250000000000004</v>
      </c>
      <c r="G43" s="43"/>
      <c r="H43" s="14">
        <f>SUM(J43,L43,N43,P43,R43,T43)</f>
        <v>690</v>
      </c>
      <c r="I43" s="10"/>
      <c r="J43" s="108">
        <v>187</v>
      </c>
      <c r="K43" s="78"/>
      <c r="L43" s="108">
        <v>162</v>
      </c>
      <c r="M43" s="78"/>
      <c r="N43" s="108">
        <v>177</v>
      </c>
      <c r="O43" s="78"/>
      <c r="P43" s="133">
        <v>0</v>
      </c>
      <c r="Q43" s="80"/>
      <c r="R43" s="108">
        <v>164</v>
      </c>
      <c r="S43" s="80"/>
      <c r="T43" s="131">
        <v>0</v>
      </c>
      <c r="U43" s="25">
        <v>800</v>
      </c>
      <c r="V43" s="30"/>
      <c r="W43" s="162">
        <f>SUM(J43,L43,N43,P43,R43,T43)</f>
        <v>690</v>
      </c>
      <c r="X43" s="9"/>
      <c r="Y43" s="140">
        <v>690</v>
      </c>
      <c r="Z43" s="9"/>
      <c r="AA43" s="145"/>
      <c r="AB43" s="142"/>
    </row>
    <row r="44" spans="1:28" x14ac:dyDescent="0.3">
      <c r="A44" s="122" t="s">
        <v>302</v>
      </c>
      <c r="B44" s="8"/>
      <c r="C44" s="8"/>
      <c r="D44" s="43"/>
      <c r="E44" s="62"/>
      <c r="F44" s="43"/>
      <c r="G44" s="43"/>
      <c r="H44" s="10"/>
      <c r="I44" s="10"/>
      <c r="J44" s="79"/>
      <c r="K44" s="79"/>
      <c r="L44" s="113"/>
      <c r="M44" s="113"/>
      <c r="N44" s="113"/>
      <c r="O44" s="79"/>
      <c r="P44" s="79"/>
      <c r="Q44" s="79"/>
      <c r="R44" s="79"/>
      <c r="S44" s="79"/>
      <c r="T44" s="79"/>
      <c r="U44" s="30"/>
      <c r="V44" s="30"/>
      <c r="W44" s="167"/>
      <c r="X44" s="9"/>
      <c r="Y44" s="9"/>
      <c r="Z44" s="9"/>
      <c r="AA44" s="9"/>
      <c r="AB44" s="142"/>
    </row>
    <row r="45" spans="1:28" x14ac:dyDescent="0.3">
      <c r="A45" s="44" t="s">
        <v>306</v>
      </c>
      <c r="B45" s="24" t="s">
        <v>31</v>
      </c>
      <c r="C45" s="24" t="s">
        <v>80</v>
      </c>
      <c r="D45" s="42">
        <f>H45/U45</f>
        <v>1.1125</v>
      </c>
      <c r="E45" s="63">
        <v>713</v>
      </c>
      <c r="F45" s="42">
        <f>E45/800</f>
        <v>0.89124999999999999</v>
      </c>
      <c r="G45" s="43"/>
      <c r="H45" s="14">
        <f>SUM(J45,L45,N45,P45,R45,T45)</f>
        <v>890</v>
      </c>
      <c r="I45" s="10"/>
      <c r="J45" s="108">
        <v>177</v>
      </c>
      <c r="K45" s="109"/>
      <c r="L45" s="108">
        <v>183</v>
      </c>
      <c r="M45" s="78"/>
      <c r="N45" s="133">
        <v>0</v>
      </c>
      <c r="O45" s="78"/>
      <c r="P45" s="131">
        <v>165</v>
      </c>
      <c r="Q45" s="80"/>
      <c r="R45" s="108">
        <v>188</v>
      </c>
      <c r="S45" s="80"/>
      <c r="T45" s="108">
        <v>177</v>
      </c>
      <c r="U45" s="25">
        <v>800</v>
      </c>
      <c r="V45" s="30"/>
      <c r="W45" s="162">
        <f>SUM(J45,L45,N45,P45,R45,T45)</f>
        <v>890</v>
      </c>
      <c r="X45" s="9"/>
      <c r="Y45" s="140">
        <v>725</v>
      </c>
      <c r="Z45" s="9"/>
      <c r="AA45" s="145" t="s">
        <v>337</v>
      </c>
      <c r="AB45" s="142"/>
    </row>
    <row r="46" spans="1:28" x14ac:dyDescent="0.3">
      <c r="A46" s="44" t="s">
        <v>307</v>
      </c>
      <c r="B46" s="27" t="s">
        <v>196</v>
      </c>
      <c r="C46" s="27" t="s">
        <v>293</v>
      </c>
      <c r="D46" s="42">
        <f>H46/U46</f>
        <v>1.11625</v>
      </c>
      <c r="E46" s="61">
        <v>708</v>
      </c>
      <c r="F46" s="42">
        <f>E46/800</f>
        <v>0.88500000000000001</v>
      </c>
      <c r="G46" s="43"/>
      <c r="H46" s="14">
        <f>SUM(J46,L46,N46,P46,R46,T46)</f>
        <v>893</v>
      </c>
      <c r="I46" s="10"/>
      <c r="J46" s="134">
        <v>0</v>
      </c>
      <c r="K46" s="79"/>
      <c r="L46" s="110">
        <v>178</v>
      </c>
      <c r="M46" s="113"/>
      <c r="N46" s="110">
        <v>170</v>
      </c>
      <c r="O46" s="79"/>
      <c r="P46" s="132">
        <v>173</v>
      </c>
      <c r="Q46" s="79"/>
      <c r="R46" s="110">
        <v>187</v>
      </c>
      <c r="S46" s="79"/>
      <c r="T46" s="166">
        <v>185</v>
      </c>
      <c r="U46" s="25">
        <v>800</v>
      </c>
      <c r="V46" s="30"/>
      <c r="W46" s="162">
        <f>SUM(J46,L46,N46,P46,R46,T46)</f>
        <v>893</v>
      </c>
      <c r="X46" s="9"/>
      <c r="Y46" s="140">
        <v>720</v>
      </c>
      <c r="Z46" s="9"/>
      <c r="AA46" s="145" t="s">
        <v>338</v>
      </c>
      <c r="AB46" s="142"/>
    </row>
    <row r="47" spans="1:28" x14ac:dyDescent="0.3">
      <c r="A47" s="44" t="s">
        <v>308</v>
      </c>
      <c r="B47" s="26" t="s">
        <v>36</v>
      </c>
      <c r="C47" s="26" t="s">
        <v>118</v>
      </c>
      <c r="D47" s="42">
        <f>H47/U47</f>
        <v>1.0787500000000001</v>
      </c>
      <c r="E47" s="61">
        <v>687</v>
      </c>
      <c r="F47" s="42">
        <f>E47/800</f>
        <v>0.85875000000000001</v>
      </c>
      <c r="G47" s="43"/>
      <c r="H47" s="14">
        <f>SUM(J47,L47,N47,P47,R47,T47)</f>
        <v>863</v>
      </c>
      <c r="I47" s="10"/>
      <c r="J47" s="108">
        <v>175</v>
      </c>
      <c r="K47" s="109"/>
      <c r="L47" s="108">
        <v>182</v>
      </c>
      <c r="M47" s="78"/>
      <c r="N47" s="131">
        <v>149</v>
      </c>
      <c r="O47" s="78"/>
      <c r="P47" s="133">
        <v>0</v>
      </c>
      <c r="Q47" s="80"/>
      <c r="R47" s="108">
        <v>181</v>
      </c>
      <c r="S47" s="80"/>
      <c r="T47" s="108">
        <v>176</v>
      </c>
      <c r="U47" s="25">
        <v>800</v>
      </c>
      <c r="V47" s="30"/>
      <c r="W47" s="162">
        <f>SUM(J47,L47,N47,P47,R47,T47)</f>
        <v>863</v>
      </c>
      <c r="X47" s="9"/>
      <c r="Y47" s="140">
        <v>714</v>
      </c>
      <c r="Z47" s="9"/>
      <c r="AA47" s="145"/>
      <c r="AB47" s="142"/>
    </row>
    <row r="48" spans="1:28" x14ac:dyDescent="0.3">
      <c r="A48" s="44" t="s">
        <v>309</v>
      </c>
      <c r="B48" s="24" t="s">
        <v>36</v>
      </c>
      <c r="C48" s="24" t="s">
        <v>226</v>
      </c>
      <c r="D48" s="42">
        <f>H48/U48</f>
        <v>1.0962499999999999</v>
      </c>
      <c r="E48" s="70">
        <v>701</v>
      </c>
      <c r="F48" s="42">
        <f>E48/800</f>
        <v>0.87624999999999997</v>
      </c>
      <c r="G48" s="43"/>
      <c r="H48" s="14">
        <f>SUM(J48,L48,N48,P48,R48,T48)</f>
        <v>877</v>
      </c>
      <c r="I48" s="10"/>
      <c r="J48" s="108">
        <v>185</v>
      </c>
      <c r="K48" s="78"/>
      <c r="L48" s="133">
        <v>0</v>
      </c>
      <c r="M48" s="78"/>
      <c r="N48" s="108">
        <v>173</v>
      </c>
      <c r="O48" s="78"/>
      <c r="P48" s="131">
        <v>164</v>
      </c>
      <c r="Q48" s="80"/>
      <c r="R48" s="108">
        <v>179</v>
      </c>
      <c r="S48" s="80"/>
      <c r="T48" s="108">
        <v>176</v>
      </c>
      <c r="U48" s="25">
        <v>800</v>
      </c>
      <c r="V48" s="30"/>
      <c r="W48" s="162">
        <f>SUM(J48,L48,N48,P48,R48,T48)</f>
        <v>877</v>
      </c>
      <c r="X48" s="9"/>
      <c r="Y48" s="140">
        <v>713</v>
      </c>
      <c r="Z48" s="9"/>
      <c r="AA48" s="145"/>
      <c r="AB48" s="142"/>
    </row>
    <row r="49" spans="1:28" x14ac:dyDescent="0.3">
      <c r="A49" s="44" t="s">
        <v>310</v>
      </c>
      <c r="B49" s="24" t="s">
        <v>289</v>
      </c>
      <c r="C49" s="24" t="s">
        <v>290</v>
      </c>
      <c r="D49" s="42">
        <f>H49/U49</f>
        <v>1.0974999999999999</v>
      </c>
      <c r="E49" s="61">
        <v>700</v>
      </c>
      <c r="F49" s="42">
        <f>E49/800</f>
        <v>0.875</v>
      </c>
      <c r="G49" s="43"/>
      <c r="H49" s="14">
        <f>SUM(J49,L49,N49,P49,R49,T49)</f>
        <v>878</v>
      </c>
      <c r="I49" s="10"/>
      <c r="J49" s="133">
        <v>0</v>
      </c>
      <c r="K49" s="78"/>
      <c r="L49" s="108">
        <v>177</v>
      </c>
      <c r="M49" s="109"/>
      <c r="N49" s="108">
        <v>172</v>
      </c>
      <c r="O49" s="78"/>
      <c r="P49" s="131">
        <v>170</v>
      </c>
      <c r="Q49" s="80"/>
      <c r="R49" s="114">
        <v>181</v>
      </c>
      <c r="S49" s="80"/>
      <c r="T49" s="114">
        <v>178</v>
      </c>
      <c r="U49" s="25">
        <v>800</v>
      </c>
      <c r="V49" s="30"/>
      <c r="W49" s="162">
        <f>SUM(J49,L49,N49,P49,R49,T49)</f>
        <v>878</v>
      </c>
      <c r="X49" s="9"/>
      <c r="Y49" s="140">
        <v>708</v>
      </c>
      <c r="Z49" s="9"/>
      <c r="AA49" s="145"/>
      <c r="AB49" s="142"/>
    </row>
    <row r="50" spans="1:28" x14ac:dyDescent="0.3">
      <c r="A50" s="44" t="s">
        <v>311</v>
      </c>
      <c r="B50" s="26" t="s">
        <v>291</v>
      </c>
      <c r="C50" s="26" t="s">
        <v>245</v>
      </c>
      <c r="D50" s="42">
        <f>H50/U50</f>
        <v>1.018</v>
      </c>
      <c r="E50" s="61">
        <v>703</v>
      </c>
      <c r="F50" s="42">
        <f>E50/800</f>
        <v>0.87875000000000003</v>
      </c>
      <c r="G50" s="43"/>
      <c r="H50" s="14">
        <f>SUM(J50,L50,N50,P50,R50,T50)</f>
        <v>1018</v>
      </c>
      <c r="I50" s="10"/>
      <c r="J50" s="108">
        <v>184</v>
      </c>
      <c r="K50" s="78"/>
      <c r="L50" s="108">
        <v>175</v>
      </c>
      <c r="M50" s="78"/>
      <c r="N50" s="108">
        <v>176</v>
      </c>
      <c r="O50" s="78"/>
      <c r="P50" s="133">
        <v>149</v>
      </c>
      <c r="Q50" s="80"/>
      <c r="R50" s="108">
        <v>168</v>
      </c>
      <c r="S50" s="80"/>
      <c r="T50" s="131">
        <v>166</v>
      </c>
      <c r="U50" s="25">
        <v>1000</v>
      </c>
      <c r="V50" s="30"/>
      <c r="W50" s="162">
        <f>SUM(J50,L50,N50,P50,R50,T50)</f>
        <v>1018</v>
      </c>
      <c r="X50" s="9"/>
      <c r="Y50" s="140">
        <v>703</v>
      </c>
      <c r="Z50" s="9"/>
      <c r="AA50" s="145"/>
      <c r="AB50" s="142"/>
    </row>
    <row r="51" spans="1:28" x14ac:dyDescent="0.3">
      <c r="A51" s="44" t="s">
        <v>312</v>
      </c>
      <c r="B51" s="24" t="s">
        <v>51</v>
      </c>
      <c r="C51" s="24" t="s">
        <v>239</v>
      </c>
      <c r="D51" s="42">
        <f>H51/U51</f>
        <v>0.93400000000000005</v>
      </c>
      <c r="E51" s="61">
        <v>673</v>
      </c>
      <c r="F51" s="42">
        <f>E51/800</f>
        <v>0.84125000000000005</v>
      </c>
      <c r="G51" s="43"/>
      <c r="H51" s="14">
        <f>SUM(J51,L51,N51,P51,R51,T51)</f>
        <v>934</v>
      </c>
      <c r="I51" s="10"/>
      <c r="J51" s="133">
        <v>104</v>
      </c>
      <c r="K51" s="78"/>
      <c r="L51" s="108">
        <v>178</v>
      </c>
      <c r="M51" s="109"/>
      <c r="N51" s="108">
        <v>171</v>
      </c>
      <c r="O51" s="78"/>
      <c r="P51" s="131">
        <v>150</v>
      </c>
      <c r="Q51" s="80"/>
      <c r="R51" s="114">
        <v>174</v>
      </c>
      <c r="S51" s="80"/>
      <c r="T51" s="114">
        <v>157</v>
      </c>
      <c r="U51" s="25">
        <v>1000</v>
      </c>
      <c r="V51" s="30"/>
      <c r="W51" s="162">
        <f>SUM(J51,L51,N51,P51,R51,T51)</f>
        <v>934</v>
      </c>
      <c r="X51" s="9"/>
      <c r="Y51" s="140">
        <v>680</v>
      </c>
      <c r="Z51" s="9"/>
      <c r="AA51" s="145"/>
      <c r="AB51" s="142"/>
    </row>
    <row r="52" spans="1:28" x14ac:dyDescent="0.3">
      <c r="A52" s="44" t="s">
        <v>313</v>
      </c>
      <c r="B52" s="26" t="s">
        <v>41</v>
      </c>
      <c r="C52" s="26" t="s">
        <v>246</v>
      </c>
      <c r="D52" s="42">
        <f>H52/U52</f>
        <v>0.84</v>
      </c>
      <c r="E52" s="61">
        <v>672</v>
      </c>
      <c r="F52" s="42">
        <f>E52/800</f>
        <v>0.84</v>
      </c>
      <c r="G52" s="43"/>
      <c r="H52" s="14">
        <f>SUM(J52,L52,N52,P52,R52,T52)</f>
        <v>672</v>
      </c>
      <c r="I52" s="10"/>
      <c r="J52" s="108">
        <v>178</v>
      </c>
      <c r="K52" s="109"/>
      <c r="L52" s="108">
        <v>174</v>
      </c>
      <c r="M52" s="78"/>
      <c r="N52" s="108">
        <v>172</v>
      </c>
      <c r="O52" s="78"/>
      <c r="P52" s="108">
        <v>148</v>
      </c>
      <c r="Q52" s="80"/>
      <c r="R52" s="133">
        <v>0</v>
      </c>
      <c r="S52" s="80"/>
      <c r="T52" s="131">
        <v>0</v>
      </c>
      <c r="U52" s="25">
        <v>800</v>
      </c>
      <c r="V52" s="30"/>
      <c r="W52" s="162">
        <f>SUM(J52,L52,N52,P52,R52,T52)</f>
        <v>672</v>
      </c>
      <c r="X52" s="111"/>
      <c r="Y52" s="169">
        <v>672</v>
      </c>
      <c r="Z52" s="111"/>
      <c r="AA52" s="168"/>
      <c r="AB52" s="142"/>
    </row>
    <row r="53" spans="1:28" x14ac:dyDescent="0.3">
      <c r="A53" s="122" t="s">
        <v>303</v>
      </c>
      <c r="B53" s="8"/>
      <c r="C53" s="8"/>
      <c r="D53" s="43"/>
      <c r="E53" s="62"/>
      <c r="F53" s="43"/>
      <c r="G53" s="43"/>
      <c r="H53" s="10"/>
      <c r="I53" s="10"/>
      <c r="J53" s="79"/>
      <c r="K53" s="79"/>
      <c r="L53" s="113"/>
      <c r="M53" s="113"/>
      <c r="N53" s="113"/>
      <c r="O53" s="79"/>
      <c r="P53" s="79"/>
      <c r="Q53" s="79"/>
      <c r="R53" s="79"/>
      <c r="S53" s="79"/>
      <c r="T53" s="79"/>
      <c r="U53" s="30"/>
      <c r="V53" s="30"/>
      <c r="W53" s="167"/>
      <c r="X53" s="9"/>
      <c r="Y53" s="9"/>
      <c r="Z53" s="9"/>
      <c r="AA53" s="9"/>
      <c r="AB53" s="142"/>
    </row>
    <row r="54" spans="1:28" x14ac:dyDescent="0.3">
      <c r="A54" s="44" t="s">
        <v>306</v>
      </c>
      <c r="B54" s="24" t="s">
        <v>255</v>
      </c>
      <c r="C54" s="24" t="s">
        <v>256</v>
      </c>
      <c r="D54" s="42">
        <f>H54/U54</f>
        <v>1.085</v>
      </c>
      <c r="E54" s="61">
        <v>683</v>
      </c>
      <c r="F54" s="42">
        <f>E54/800</f>
        <v>0.85375000000000001</v>
      </c>
      <c r="G54" s="43"/>
      <c r="H54" s="14">
        <f>SUM(J54,L54,N54,P54,R54,T54)</f>
        <v>868</v>
      </c>
      <c r="I54" s="10"/>
      <c r="J54" s="131">
        <v>157</v>
      </c>
      <c r="K54" s="78"/>
      <c r="L54" s="108">
        <v>167</v>
      </c>
      <c r="M54" s="109"/>
      <c r="N54" s="108">
        <v>175</v>
      </c>
      <c r="O54" s="78"/>
      <c r="P54" s="133">
        <v>0</v>
      </c>
      <c r="Q54" s="80"/>
      <c r="R54" s="108">
        <v>184</v>
      </c>
      <c r="S54" s="80"/>
      <c r="T54" s="108">
        <v>185</v>
      </c>
      <c r="U54" s="25">
        <v>800</v>
      </c>
      <c r="V54" s="30"/>
      <c r="W54" s="162">
        <f>SUM(J54,L54,N54,P54,R54,T54)</f>
        <v>868</v>
      </c>
      <c r="X54" s="9"/>
      <c r="Y54" s="140">
        <v>711</v>
      </c>
      <c r="Z54" s="9"/>
      <c r="AA54" s="145" t="s">
        <v>339</v>
      </c>
      <c r="AB54" s="142"/>
    </row>
    <row r="55" spans="1:28" x14ac:dyDescent="0.3">
      <c r="A55" s="44" t="s">
        <v>307</v>
      </c>
      <c r="B55" s="12" t="s">
        <v>90</v>
      </c>
      <c r="C55" s="12" t="s">
        <v>98</v>
      </c>
      <c r="D55" s="42">
        <f>H55/U55</f>
        <v>0.998</v>
      </c>
      <c r="E55" s="61">
        <v>677</v>
      </c>
      <c r="F55" s="42">
        <f>E55/800</f>
        <v>0.84624999999999995</v>
      </c>
      <c r="G55" s="43"/>
      <c r="H55" s="14">
        <f>SUM(J55,L55,N55,P55,R55,T55)</f>
        <v>998</v>
      </c>
      <c r="I55" s="10"/>
      <c r="J55" s="108">
        <v>182</v>
      </c>
      <c r="K55" s="78"/>
      <c r="L55" s="131">
        <v>157</v>
      </c>
      <c r="M55" s="78"/>
      <c r="N55" s="108">
        <v>163</v>
      </c>
      <c r="O55" s="78"/>
      <c r="P55" s="133">
        <v>147</v>
      </c>
      <c r="Q55" s="78"/>
      <c r="R55" s="108">
        <v>175</v>
      </c>
      <c r="S55" s="78"/>
      <c r="T55" s="114">
        <v>174</v>
      </c>
      <c r="U55" s="25">
        <v>1000</v>
      </c>
      <c r="V55" s="30"/>
      <c r="W55" s="162">
        <f>SUM(J55,L55,N55,P55,R55,T55)</f>
        <v>998</v>
      </c>
      <c r="X55" s="9"/>
      <c r="Y55" s="140">
        <v>694</v>
      </c>
      <c r="Z55" s="9"/>
      <c r="AA55" s="145" t="s">
        <v>340</v>
      </c>
      <c r="AB55" s="142"/>
    </row>
    <row r="56" spans="1:28" x14ac:dyDescent="0.3">
      <c r="A56" s="44" t="s">
        <v>308</v>
      </c>
      <c r="B56" s="12" t="s">
        <v>261</v>
      </c>
      <c r="C56" s="12" t="s">
        <v>262</v>
      </c>
      <c r="D56" s="42">
        <f>H56/U56</f>
        <v>1.08375</v>
      </c>
      <c r="E56" s="61">
        <v>691</v>
      </c>
      <c r="F56" s="42">
        <f>E56/800</f>
        <v>0.86375000000000002</v>
      </c>
      <c r="G56" s="43"/>
      <c r="H56" s="14">
        <f>SUM(J56,L56,N56,P56,R56,T56)</f>
        <v>867</v>
      </c>
      <c r="I56" s="10"/>
      <c r="J56" s="108">
        <v>159</v>
      </c>
      <c r="K56" s="78"/>
      <c r="L56" s="133">
        <v>0</v>
      </c>
      <c r="M56" s="78"/>
      <c r="N56" s="108">
        <v>176</v>
      </c>
      <c r="O56" s="78"/>
      <c r="P56" s="108">
        <v>176</v>
      </c>
      <c r="Q56" s="78"/>
      <c r="R56" s="108">
        <v>180</v>
      </c>
      <c r="S56" s="78"/>
      <c r="T56" s="130">
        <v>176</v>
      </c>
      <c r="U56" s="25">
        <v>800</v>
      </c>
      <c r="V56" s="30"/>
      <c r="W56" s="162">
        <f>SUM(J56,L56,N56,P56,R56,T56)</f>
        <v>867</v>
      </c>
      <c r="X56" s="9"/>
      <c r="Y56" s="140">
        <v>691</v>
      </c>
      <c r="Z56" s="9"/>
      <c r="AA56" s="145"/>
      <c r="AB56" s="142"/>
    </row>
    <row r="57" spans="1:28" x14ac:dyDescent="0.3">
      <c r="A57" s="44" t="s">
        <v>309</v>
      </c>
      <c r="B57" s="24" t="s">
        <v>234</v>
      </c>
      <c r="C57" s="24" t="s">
        <v>235</v>
      </c>
      <c r="D57" s="42">
        <f>H57/U57</f>
        <v>0.81899999999999995</v>
      </c>
      <c r="E57" s="61">
        <v>671</v>
      </c>
      <c r="F57" s="42">
        <f>E57/800</f>
        <v>0.83875</v>
      </c>
      <c r="G57" s="43"/>
      <c r="H57" s="14">
        <f>SUM(J57,L57,N57,P57,R57,T57)</f>
        <v>819</v>
      </c>
      <c r="I57" s="10"/>
      <c r="J57" s="108">
        <v>175</v>
      </c>
      <c r="K57" s="109"/>
      <c r="L57" s="108">
        <v>172</v>
      </c>
      <c r="M57" s="78"/>
      <c r="N57" s="108">
        <v>155</v>
      </c>
      <c r="O57" s="78"/>
      <c r="P57" s="133">
        <v>148</v>
      </c>
      <c r="Q57" s="80"/>
      <c r="R57" s="114">
        <v>169</v>
      </c>
      <c r="S57" s="80"/>
      <c r="T57" s="130">
        <v>0</v>
      </c>
      <c r="U57" s="25">
        <v>1000</v>
      </c>
      <c r="V57" s="30"/>
      <c r="W57" s="162">
        <f>SUM(J57,L57,N57,P57,R57,T57)</f>
        <v>819</v>
      </c>
      <c r="X57" s="9"/>
      <c r="Y57" s="140">
        <v>671</v>
      </c>
      <c r="Z57" s="9"/>
      <c r="AA57" s="145"/>
      <c r="AB57" s="142"/>
    </row>
    <row r="58" spans="1:28" x14ac:dyDescent="0.3">
      <c r="A58" s="44" t="s">
        <v>310</v>
      </c>
      <c r="B58" s="24" t="s">
        <v>33</v>
      </c>
      <c r="C58" s="24" t="s">
        <v>249</v>
      </c>
      <c r="D58" s="42">
        <f>H58/U58</f>
        <v>0.83250000000000002</v>
      </c>
      <c r="E58" s="63">
        <v>666</v>
      </c>
      <c r="F58" s="42">
        <f>E58/800</f>
        <v>0.83250000000000002</v>
      </c>
      <c r="G58" s="43"/>
      <c r="H58" s="14">
        <f>SUM(J58,L58,N58,P58,R58,T58)</f>
        <v>666</v>
      </c>
      <c r="I58" s="10"/>
      <c r="J58" s="108">
        <v>175</v>
      </c>
      <c r="K58" s="109"/>
      <c r="L58" s="108">
        <v>169</v>
      </c>
      <c r="M58" s="78"/>
      <c r="N58" s="108">
        <v>165</v>
      </c>
      <c r="O58" s="78"/>
      <c r="P58" s="133">
        <v>0</v>
      </c>
      <c r="Q58" s="80"/>
      <c r="R58" s="108">
        <v>157</v>
      </c>
      <c r="S58" s="80"/>
      <c r="T58" s="131">
        <v>0</v>
      </c>
      <c r="U58" s="25">
        <v>800</v>
      </c>
      <c r="V58" s="30"/>
      <c r="W58" s="162">
        <f>SUM(J58,L58,N58,P58,R58,T58)</f>
        <v>666</v>
      </c>
      <c r="X58" s="9"/>
      <c r="Y58" s="140">
        <v>666</v>
      </c>
      <c r="Z58" s="9"/>
      <c r="AA58" s="145"/>
      <c r="AB58" s="142"/>
    </row>
    <row r="59" spans="1:28" x14ac:dyDescent="0.3">
      <c r="A59" s="44" t="s">
        <v>311</v>
      </c>
      <c r="B59" s="26" t="s">
        <v>109</v>
      </c>
      <c r="C59" s="26" t="s">
        <v>242</v>
      </c>
      <c r="D59" s="42">
        <f>H59/U59</f>
        <v>0.95699999999999996</v>
      </c>
      <c r="E59" s="61">
        <v>639</v>
      </c>
      <c r="F59" s="42">
        <f>E59/800</f>
        <v>0.79874999999999996</v>
      </c>
      <c r="G59" s="43"/>
      <c r="H59" s="14">
        <f>SUM(J59,L59,N59,P59,R59,T59)</f>
        <v>957</v>
      </c>
      <c r="I59" s="10"/>
      <c r="J59" s="108">
        <v>159</v>
      </c>
      <c r="K59" s="78"/>
      <c r="L59" s="133">
        <v>144</v>
      </c>
      <c r="M59" s="78"/>
      <c r="N59" s="108">
        <v>153</v>
      </c>
      <c r="O59" s="78"/>
      <c r="P59" s="131">
        <v>152</v>
      </c>
      <c r="Q59" s="78"/>
      <c r="R59" s="108">
        <v>175</v>
      </c>
      <c r="S59" s="78"/>
      <c r="T59" s="114">
        <v>174</v>
      </c>
      <c r="U59" s="25">
        <v>1000</v>
      </c>
      <c r="V59" s="30"/>
      <c r="W59" s="162">
        <f>SUM(J59,L59,N59,P59,R59,T59)</f>
        <v>957</v>
      </c>
      <c r="X59" s="9"/>
      <c r="Y59" s="140">
        <v>661</v>
      </c>
      <c r="Z59" s="9"/>
      <c r="AA59" s="145"/>
      <c r="AB59" s="142"/>
    </row>
    <row r="60" spans="1:28" x14ac:dyDescent="0.3">
      <c r="A60" s="44" t="s">
        <v>312</v>
      </c>
      <c r="B60" s="26" t="s">
        <v>193</v>
      </c>
      <c r="C60" s="26" t="s">
        <v>256</v>
      </c>
      <c r="D60" s="42">
        <f>H60/U60</f>
        <v>1.05</v>
      </c>
      <c r="E60" s="61">
        <v>474</v>
      </c>
      <c r="F60" s="42">
        <f>E60/600</f>
        <v>0.79</v>
      </c>
      <c r="G60" s="43"/>
      <c r="H60" s="14">
        <f>SUM(J60,L60,N60,P60,R60,T60)</f>
        <v>630</v>
      </c>
      <c r="I60" s="10"/>
      <c r="J60" s="108">
        <v>118</v>
      </c>
      <c r="K60" s="78"/>
      <c r="L60" s="133">
        <v>0</v>
      </c>
      <c r="M60" s="78"/>
      <c r="N60" s="108">
        <v>171</v>
      </c>
      <c r="O60" s="78"/>
      <c r="P60" s="131">
        <v>0</v>
      </c>
      <c r="Q60" s="80"/>
      <c r="R60" s="108">
        <v>185</v>
      </c>
      <c r="S60" s="80"/>
      <c r="T60" s="108">
        <v>156</v>
      </c>
      <c r="U60" s="25">
        <v>600</v>
      </c>
      <c r="V60" s="30"/>
      <c r="W60" s="162">
        <f>SUM(J60,L60,N60,P60,R60,T60)</f>
        <v>630</v>
      </c>
      <c r="X60" s="111"/>
      <c r="Y60" s="169">
        <v>630</v>
      </c>
      <c r="Z60" s="111"/>
      <c r="AA60" s="168"/>
      <c r="AB60" s="142"/>
    </row>
    <row r="61" spans="1:28" x14ac:dyDescent="0.3">
      <c r="A61" s="44"/>
    </row>
  </sheetData>
  <sortState xmlns:xlrd2="http://schemas.microsoft.com/office/spreadsheetml/2017/richdata2" ref="B54:AA60">
    <sortCondition descending="1" ref="Y54:Y60"/>
  </sortState>
  <mergeCells count="1">
    <mergeCell ref="A1:AA1"/>
  </mergeCells>
  <phoneticPr fontId="14" type="noConversion"/>
  <pageMargins left="0.7" right="0.7" top="0.75" bottom="0.75" header="0.3" footer="0.3"/>
  <pageSetup scale="66" fitToHeight="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AB191"/>
  <sheetViews>
    <sheetView zoomScale="80" zoomScaleNormal="80" workbookViewId="0">
      <selection activeCell="AC68" sqref="AC68"/>
    </sheetView>
  </sheetViews>
  <sheetFormatPr defaultColWidth="9.140625" defaultRowHeight="18.75" x14ac:dyDescent="0.3"/>
  <cols>
    <col min="1" max="1" width="14.5703125" style="19" customWidth="1"/>
    <col min="2" max="2" width="18" style="12" customWidth="1"/>
    <col min="3" max="3" width="20" style="12" customWidth="1"/>
    <col min="4" max="4" width="13.42578125" style="25" hidden="1" customWidth="1"/>
    <col min="5" max="5" width="13.42578125" style="11" hidden="1" customWidth="1"/>
    <col min="6" max="6" width="13.42578125" style="25" hidden="1" customWidth="1"/>
    <col min="7" max="7" width="2.85546875" style="19" hidden="1" customWidth="1"/>
    <col min="8" max="8" width="13.42578125" style="32" hidden="1" customWidth="1"/>
    <col min="9" max="9" width="2.85546875" style="32" customWidth="1"/>
    <col min="10" max="10" width="11.7109375" style="70" customWidth="1"/>
    <col min="11" max="11" width="2.7109375" style="70" customWidth="1"/>
    <col min="12" max="12" width="11.7109375" style="70" customWidth="1"/>
    <col min="13" max="13" width="2.7109375" style="70" customWidth="1"/>
    <col min="14" max="14" width="11.85546875" style="70" customWidth="1"/>
    <col min="15" max="15" width="2.7109375" style="70" customWidth="1"/>
    <col min="16" max="16" width="11.7109375" style="70" customWidth="1"/>
    <col min="17" max="17" width="2.7109375" style="81" customWidth="1"/>
    <col min="18" max="18" width="11.7109375" style="70" customWidth="1"/>
    <col min="19" max="19" width="2.7109375" style="72" customWidth="1"/>
    <col min="20" max="20" width="11.140625" style="70" customWidth="1"/>
    <col min="21" max="21" width="9.140625" style="72" hidden="1" customWidth="1"/>
    <col min="22" max="22" width="2.7109375" style="19" customWidth="1"/>
    <col min="23" max="23" width="20.42578125" style="19" hidden="1" customWidth="1"/>
    <col min="24" max="24" width="2.85546875" style="19" hidden="1" customWidth="1"/>
    <col min="25" max="25" width="16" style="19" customWidth="1"/>
    <col min="26" max="26" width="2.85546875" style="19" customWidth="1"/>
    <col min="27" max="27" width="12.7109375" style="19" customWidth="1"/>
    <col min="28" max="28" width="9.140625" style="19" customWidth="1"/>
    <col min="29" max="16384" width="9.140625" style="19"/>
  </cols>
  <sheetData>
    <row r="1" spans="1:28" ht="33.75" customHeight="1" x14ac:dyDescent="0.25">
      <c r="A1" s="147" t="s">
        <v>208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8" ht="15.75" customHeight="1" x14ac:dyDescent="0.3">
      <c r="B2" s="1"/>
      <c r="C2" s="1"/>
      <c r="D2" s="1" t="s">
        <v>11</v>
      </c>
      <c r="E2" s="1" t="s">
        <v>326</v>
      </c>
      <c r="F2" s="1" t="s">
        <v>325</v>
      </c>
      <c r="G2" s="2"/>
      <c r="H2" s="22" t="s">
        <v>7</v>
      </c>
      <c r="I2" s="2"/>
      <c r="J2" s="68" t="s">
        <v>4</v>
      </c>
      <c r="K2" s="74"/>
      <c r="L2" s="68" t="s">
        <v>5</v>
      </c>
      <c r="M2" s="74"/>
      <c r="N2" s="68" t="s">
        <v>6</v>
      </c>
      <c r="O2" s="74"/>
      <c r="P2" s="68" t="s">
        <v>8</v>
      </c>
      <c r="Q2" s="74"/>
      <c r="R2" s="75" t="s">
        <v>9</v>
      </c>
      <c r="S2" s="74"/>
      <c r="T2" s="52" t="s">
        <v>16</v>
      </c>
      <c r="V2" s="28"/>
      <c r="W2" s="45"/>
      <c r="X2" s="53"/>
      <c r="Y2" s="45"/>
      <c r="Z2" s="53"/>
      <c r="AA2" s="45"/>
    </row>
    <row r="3" spans="1:28" ht="19.5" thickBot="1" x14ac:dyDescent="0.35">
      <c r="A3" s="34"/>
      <c r="B3" s="3"/>
      <c r="C3" s="3"/>
      <c r="D3" s="6" t="s">
        <v>10</v>
      </c>
      <c r="E3" s="6" t="s">
        <v>29</v>
      </c>
      <c r="F3" s="6" t="s">
        <v>10</v>
      </c>
      <c r="G3" s="4"/>
      <c r="H3" s="48" t="s">
        <v>17</v>
      </c>
      <c r="I3" s="5"/>
      <c r="J3" s="69" t="s">
        <v>0</v>
      </c>
      <c r="K3" s="76"/>
      <c r="L3" s="69" t="s">
        <v>1</v>
      </c>
      <c r="M3" s="76"/>
      <c r="N3" s="69" t="s">
        <v>2</v>
      </c>
      <c r="O3" s="76"/>
      <c r="P3" s="69">
        <v>410</v>
      </c>
      <c r="Q3" s="76"/>
      <c r="R3" s="69" t="s">
        <v>1</v>
      </c>
      <c r="S3" s="76"/>
      <c r="T3" s="77" t="s">
        <v>2</v>
      </c>
      <c r="U3" s="117"/>
      <c r="V3" s="38"/>
      <c r="W3" s="89" t="s">
        <v>14</v>
      </c>
      <c r="X3" s="5"/>
      <c r="Y3" s="89" t="s">
        <v>15</v>
      </c>
      <c r="Z3" s="5"/>
      <c r="AA3" s="89" t="s">
        <v>13</v>
      </c>
    </row>
    <row r="4" spans="1:28" ht="19.5" thickTop="1" x14ac:dyDescent="0.3">
      <c r="A4" s="18" t="s">
        <v>304</v>
      </c>
      <c r="B4" s="51" t="s">
        <v>105</v>
      </c>
      <c r="C4" s="51" t="s">
        <v>106</v>
      </c>
      <c r="D4" s="100">
        <f>H4/U4</f>
        <v>1.1825000000000001</v>
      </c>
      <c r="E4" s="102">
        <v>373</v>
      </c>
      <c r="F4" s="100">
        <f>E4/400</f>
        <v>0.9325</v>
      </c>
      <c r="G4" s="103"/>
      <c r="H4" s="101">
        <f>SUM(J4,L4,N4, P4,R4,T4)</f>
        <v>473</v>
      </c>
      <c r="I4" s="78"/>
      <c r="J4" s="130">
        <v>87</v>
      </c>
      <c r="K4" s="78"/>
      <c r="L4" s="108">
        <v>98</v>
      </c>
      <c r="M4" s="109"/>
      <c r="N4" s="108">
        <v>98</v>
      </c>
      <c r="O4" s="78"/>
      <c r="P4" s="108">
        <v>90</v>
      </c>
      <c r="Q4" s="78"/>
      <c r="R4" s="131">
        <v>0</v>
      </c>
      <c r="S4" s="78"/>
      <c r="T4" s="114">
        <v>100</v>
      </c>
      <c r="U4" s="81">
        <v>400</v>
      </c>
      <c r="V4" s="28"/>
      <c r="W4" s="156">
        <f>SUM(J4,L4,N4,P4,R4,T4)</f>
        <v>473</v>
      </c>
      <c r="X4" s="10"/>
      <c r="Y4" s="140">
        <v>386</v>
      </c>
      <c r="Z4" s="46"/>
      <c r="AA4" s="145" t="s">
        <v>304</v>
      </c>
      <c r="AB4" s="141"/>
    </row>
    <row r="5" spans="1:28" x14ac:dyDescent="0.3">
      <c r="A5" s="18" t="s">
        <v>305</v>
      </c>
      <c r="B5" s="51" t="s">
        <v>123</v>
      </c>
      <c r="C5" s="51" t="s">
        <v>124</v>
      </c>
      <c r="D5" s="100">
        <f>H5/U5</f>
        <v>1.1120000000000001</v>
      </c>
      <c r="E5" s="70">
        <v>380</v>
      </c>
      <c r="F5" s="100">
        <f>E5/400</f>
        <v>0.95</v>
      </c>
      <c r="G5" s="80"/>
      <c r="H5" s="101">
        <f>SUM(J5,L5,N5, P5,R5,T5)</f>
        <v>556</v>
      </c>
      <c r="I5" s="78"/>
      <c r="J5" s="108">
        <v>97</v>
      </c>
      <c r="K5" s="78"/>
      <c r="L5" s="131">
        <v>91</v>
      </c>
      <c r="M5" s="78"/>
      <c r="N5" s="108">
        <v>98</v>
      </c>
      <c r="O5" s="78"/>
      <c r="P5" s="131">
        <v>83</v>
      </c>
      <c r="Q5" s="88"/>
      <c r="R5" s="108">
        <v>94</v>
      </c>
      <c r="S5" s="80"/>
      <c r="T5" s="108">
        <v>93</v>
      </c>
      <c r="U5" s="81">
        <v>500</v>
      </c>
      <c r="V5" s="28"/>
      <c r="W5" s="156">
        <f>SUM(J5,L5,N5,P5,R5,T5)</f>
        <v>556</v>
      </c>
      <c r="X5" s="10"/>
      <c r="Y5" s="162">
        <v>382</v>
      </c>
      <c r="Z5" s="46"/>
      <c r="AA5" s="159" t="s">
        <v>305</v>
      </c>
      <c r="AB5" s="141"/>
    </row>
    <row r="6" spans="1:28" x14ac:dyDescent="0.3">
      <c r="A6" s="128" t="s">
        <v>297</v>
      </c>
      <c r="B6" s="124"/>
      <c r="C6" s="124"/>
      <c r="D6" s="125"/>
      <c r="E6" s="109"/>
      <c r="F6" s="125"/>
      <c r="G6" s="87"/>
      <c r="H6" s="109"/>
      <c r="I6" s="109"/>
      <c r="J6" s="109"/>
      <c r="K6" s="109"/>
      <c r="L6" s="109"/>
      <c r="M6" s="109"/>
      <c r="N6" s="109"/>
      <c r="O6" s="109"/>
      <c r="P6" s="109"/>
      <c r="Q6" s="123"/>
      <c r="R6" s="109"/>
      <c r="S6" s="87"/>
      <c r="T6" s="109"/>
      <c r="U6" s="123"/>
      <c r="V6" s="87"/>
      <c r="W6" s="157"/>
      <c r="X6" s="109"/>
      <c r="Y6" s="163"/>
      <c r="Z6" s="163"/>
      <c r="AA6" s="163"/>
      <c r="AB6" s="141"/>
    </row>
    <row r="7" spans="1:28" x14ac:dyDescent="0.3">
      <c r="A7" s="18" t="s">
        <v>306</v>
      </c>
      <c r="B7" s="51" t="s">
        <v>186</v>
      </c>
      <c r="C7" s="51" t="s">
        <v>187</v>
      </c>
      <c r="D7" s="100">
        <f>H7/U7</f>
        <v>1.1775</v>
      </c>
      <c r="E7" s="102">
        <v>378</v>
      </c>
      <c r="F7" s="100">
        <f>E7/400</f>
        <v>0.94499999999999995</v>
      </c>
      <c r="G7" s="103"/>
      <c r="H7" s="101">
        <f>SUM(J7,L7,N7, P7,R7,T7)</f>
        <v>471</v>
      </c>
      <c r="I7" s="78"/>
      <c r="J7" s="114">
        <v>97</v>
      </c>
      <c r="K7" s="78"/>
      <c r="L7" s="131">
        <v>0</v>
      </c>
      <c r="M7" s="78"/>
      <c r="N7" s="108">
        <v>94</v>
      </c>
      <c r="O7" s="78"/>
      <c r="P7" s="108">
        <v>95</v>
      </c>
      <c r="Q7" s="78"/>
      <c r="R7" s="131">
        <v>92</v>
      </c>
      <c r="S7" s="78"/>
      <c r="T7" s="114">
        <v>93</v>
      </c>
      <c r="U7" s="81">
        <v>400</v>
      </c>
      <c r="V7" s="28"/>
      <c r="W7" s="156">
        <f>SUM(J7,L7,N7,P7,R7,T7)</f>
        <v>471</v>
      </c>
      <c r="X7" s="10"/>
      <c r="Y7" s="140">
        <v>379</v>
      </c>
      <c r="Z7" s="46"/>
      <c r="AA7" s="145" t="s">
        <v>327</v>
      </c>
      <c r="AB7" s="141"/>
    </row>
    <row r="8" spans="1:28" x14ac:dyDescent="0.3">
      <c r="A8" s="18" t="s">
        <v>307</v>
      </c>
      <c r="B8" s="99" t="s">
        <v>69</v>
      </c>
      <c r="C8" s="99" t="s">
        <v>70</v>
      </c>
      <c r="D8" s="100">
        <f>H8/U8</f>
        <v>0.94499999999999995</v>
      </c>
      <c r="E8" s="70">
        <v>378</v>
      </c>
      <c r="F8" s="100">
        <f>E8/400</f>
        <v>0.94499999999999995</v>
      </c>
      <c r="G8" s="80"/>
      <c r="H8" s="101">
        <f>SUM(J8,L8,N8, P8,R8,T8)</f>
        <v>378</v>
      </c>
      <c r="I8" s="78"/>
      <c r="J8" s="108">
        <v>94</v>
      </c>
      <c r="K8" s="109"/>
      <c r="L8" s="108">
        <v>92</v>
      </c>
      <c r="M8" s="78"/>
      <c r="N8" s="131">
        <v>0</v>
      </c>
      <c r="O8" s="78"/>
      <c r="P8" s="108">
        <v>95</v>
      </c>
      <c r="Q8" s="88"/>
      <c r="R8" s="108">
        <v>97</v>
      </c>
      <c r="S8" s="80"/>
      <c r="T8" s="131">
        <v>0</v>
      </c>
      <c r="U8" s="81">
        <v>400</v>
      </c>
      <c r="V8" s="28"/>
      <c r="W8" s="156">
        <f>SUM(J8,L8,N8,P8,R8,T8)</f>
        <v>378</v>
      </c>
      <c r="X8" s="10"/>
      <c r="Y8" s="140">
        <v>378</v>
      </c>
      <c r="Z8" s="46"/>
      <c r="AA8" s="145" t="s">
        <v>328</v>
      </c>
      <c r="AB8" s="141"/>
    </row>
    <row r="9" spans="1:28" x14ac:dyDescent="0.3">
      <c r="A9" s="18" t="s">
        <v>308</v>
      </c>
      <c r="B9" s="51" t="s">
        <v>116</v>
      </c>
      <c r="C9" s="51" t="s">
        <v>117</v>
      </c>
      <c r="D9" s="100">
        <f>H9/U9</f>
        <v>1.0840000000000001</v>
      </c>
      <c r="E9" s="70">
        <v>365</v>
      </c>
      <c r="F9" s="100">
        <f>E9/400</f>
        <v>0.91249999999999998</v>
      </c>
      <c r="G9" s="80"/>
      <c r="H9" s="101">
        <f>SUM(J9,L9,N9, P9,R9,T9)</f>
        <v>542</v>
      </c>
      <c r="I9" s="78"/>
      <c r="J9" s="108">
        <v>93</v>
      </c>
      <c r="K9" s="78"/>
      <c r="L9" s="131">
        <v>89</v>
      </c>
      <c r="M9" s="78"/>
      <c r="N9" s="108">
        <v>93</v>
      </c>
      <c r="O9" s="78"/>
      <c r="P9" s="131">
        <v>86</v>
      </c>
      <c r="Q9" s="88"/>
      <c r="R9" s="108">
        <v>90</v>
      </c>
      <c r="S9" s="80"/>
      <c r="T9" s="108">
        <v>91</v>
      </c>
      <c r="U9" s="81">
        <v>500</v>
      </c>
      <c r="V9" s="28"/>
      <c r="W9" s="156">
        <f t="shared" ref="W9:W11" si="0">SUM(J9,L9,N9,P9,R9,T9)</f>
        <v>542</v>
      </c>
      <c r="X9" s="10"/>
      <c r="Y9" s="140">
        <v>367</v>
      </c>
      <c r="Z9" s="46"/>
      <c r="AA9" s="145"/>
      <c r="AB9" s="141"/>
    </row>
    <row r="10" spans="1:28" x14ac:dyDescent="0.3">
      <c r="A10" s="18" t="s">
        <v>309</v>
      </c>
      <c r="B10" s="50" t="s">
        <v>155</v>
      </c>
      <c r="C10" s="50" t="s">
        <v>271</v>
      </c>
      <c r="D10" s="100">
        <f>H10/U10</f>
        <v>1.07</v>
      </c>
      <c r="E10" s="102">
        <v>365</v>
      </c>
      <c r="F10" s="100">
        <f>E10/400</f>
        <v>0.91249999999999998</v>
      </c>
      <c r="G10" s="103"/>
      <c r="H10" s="101">
        <f>SUM(J10,L10,N10, P10,R10,T10)</f>
        <v>535</v>
      </c>
      <c r="I10" s="78"/>
      <c r="J10" s="114">
        <v>90</v>
      </c>
      <c r="K10" s="78"/>
      <c r="L10" s="108">
        <v>95</v>
      </c>
      <c r="M10" s="109"/>
      <c r="N10" s="108">
        <v>91</v>
      </c>
      <c r="O10" s="78"/>
      <c r="P10" s="131">
        <v>80</v>
      </c>
      <c r="Q10" s="78"/>
      <c r="R10" s="131">
        <v>89</v>
      </c>
      <c r="S10" s="78"/>
      <c r="T10" s="114">
        <v>90</v>
      </c>
      <c r="U10" s="81">
        <v>500</v>
      </c>
      <c r="V10" s="28"/>
      <c r="W10" s="156">
        <f t="shared" si="0"/>
        <v>535</v>
      </c>
      <c r="X10" s="10"/>
      <c r="Y10" s="140">
        <v>366</v>
      </c>
      <c r="Z10" s="46"/>
      <c r="AA10" s="145"/>
      <c r="AB10" s="141"/>
    </row>
    <row r="11" spans="1:28" x14ac:dyDescent="0.3">
      <c r="A11" s="18" t="s">
        <v>310</v>
      </c>
      <c r="B11" s="50" t="s">
        <v>134</v>
      </c>
      <c r="C11" s="50" t="s">
        <v>82</v>
      </c>
      <c r="D11" s="100">
        <f>H11/U11</f>
        <v>1.052</v>
      </c>
      <c r="E11" s="102">
        <v>353</v>
      </c>
      <c r="F11" s="100">
        <f>E11/400</f>
        <v>0.88249999999999995</v>
      </c>
      <c r="G11" s="103"/>
      <c r="H11" s="101">
        <f>SUM(J11,L11,N11, P11,R11,T11)</f>
        <v>526</v>
      </c>
      <c r="I11" s="78"/>
      <c r="J11" s="114">
        <v>91</v>
      </c>
      <c r="K11" s="78"/>
      <c r="L11" s="108">
        <v>86</v>
      </c>
      <c r="M11" s="78"/>
      <c r="N11" s="108">
        <v>93</v>
      </c>
      <c r="O11" s="78"/>
      <c r="P11" s="131">
        <v>80</v>
      </c>
      <c r="Q11" s="78"/>
      <c r="R11" s="131">
        <v>83</v>
      </c>
      <c r="S11" s="78"/>
      <c r="T11" s="114">
        <v>93</v>
      </c>
      <c r="U11" s="81">
        <v>500</v>
      </c>
      <c r="V11" s="28"/>
      <c r="W11" s="156">
        <f t="shared" si="0"/>
        <v>526</v>
      </c>
      <c r="X11" s="10"/>
      <c r="Y11" s="140">
        <v>363</v>
      </c>
      <c r="Z11" s="46"/>
      <c r="AA11" s="145"/>
      <c r="AB11" s="141"/>
    </row>
    <row r="12" spans="1:28" x14ac:dyDescent="0.3">
      <c r="A12" s="128" t="s">
        <v>298</v>
      </c>
      <c r="B12" s="103"/>
      <c r="C12" s="103"/>
      <c r="D12" s="126"/>
      <c r="E12" s="127"/>
      <c r="F12" s="126"/>
      <c r="G12" s="103"/>
      <c r="H12" s="78"/>
      <c r="I12" s="78"/>
      <c r="J12" s="109"/>
      <c r="K12" s="78"/>
      <c r="L12" s="78"/>
      <c r="M12" s="78"/>
      <c r="N12" s="109"/>
      <c r="O12" s="78"/>
      <c r="P12" s="78"/>
      <c r="Q12" s="78"/>
      <c r="R12" s="78"/>
      <c r="S12" s="78"/>
      <c r="T12" s="78"/>
      <c r="U12" s="88"/>
      <c r="V12" s="28"/>
      <c r="W12" s="157"/>
      <c r="X12" s="10"/>
      <c r="Y12" s="46"/>
      <c r="Z12" s="46"/>
      <c r="AA12" s="46"/>
      <c r="AB12" s="141"/>
    </row>
    <row r="13" spans="1:28" x14ac:dyDescent="0.3">
      <c r="A13" s="18" t="s">
        <v>306</v>
      </c>
      <c r="B13" s="51" t="s">
        <v>109</v>
      </c>
      <c r="C13" s="51" t="s">
        <v>108</v>
      </c>
      <c r="D13" s="100">
        <f>H13/U13</f>
        <v>1.018</v>
      </c>
      <c r="E13" s="70">
        <v>355</v>
      </c>
      <c r="F13" s="100">
        <f>E13/400</f>
        <v>0.88749999999999996</v>
      </c>
      <c r="G13" s="80"/>
      <c r="H13" s="101">
        <f>SUM(J13,L13,N13, P13,R13,T13)</f>
        <v>509</v>
      </c>
      <c r="I13" s="78"/>
      <c r="J13" s="108">
        <v>84</v>
      </c>
      <c r="K13" s="78"/>
      <c r="L13" s="108">
        <v>87</v>
      </c>
      <c r="M13" s="109"/>
      <c r="N13" s="108">
        <v>91</v>
      </c>
      <c r="O13" s="78"/>
      <c r="P13" s="131">
        <v>75</v>
      </c>
      <c r="Q13" s="88"/>
      <c r="R13" s="108">
        <v>93</v>
      </c>
      <c r="S13" s="80"/>
      <c r="T13" s="131">
        <v>79</v>
      </c>
      <c r="U13" s="81">
        <v>500</v>
      </c>
      <c r="V13" s="28"/>
      <c r="W13" s="156">
        <f>SUM(J13,L13,N13,P13,R13,T13)</f>
        <v>509</v>
      </c>
      <c r="X13" s="10"/>
      <c r="Y13" s="140">
        <v>355</v>
      </c>
      <c r="Z13" s="46"/>
      <c r="AA13" s="145" t="s">
        <v>329</v>
      </c>
      <c r="AB13" s="141"/>
    </row>
    <row r="14" spans="1:28" x14ac:dyDescent="0.3">
      <c r="A14" s="18" t="s">
        <v>307</v>
      </c>
      <c r="B14" s="50" t="s">
        <v>125</v>
      </c>
      <c r="C14" s="50" t="s">
        <v>126</v>
      </c>
      <c r="D14" s="100">
        <f>H14/U14</f>
        <v>1.046</v>
      </c>
      <c r="E14" s="70">
        <v>354</v>
      </c>
      <c r="F14" s="100">
        <f>E14/400</f>
        <v>0.88500000000000001</v>
      </c>
      <c r="G14" s="80"/>
      <c r="H14" s="101">
        <f>SUM(J14,L14,N14, P14,R14,T14)</f>
        <v>523</v>
      </c>
      <c r="I14" s="78"/>
      <c r="J14" s="131">
        <v>84</v>
      </c>
      <c r="K14" s="78"/>
      <c r="L14" s="108">
        <v>89</v>
      </c>
      <c r="M14" s="109"/>
      <c r="N14" s="108">
        <v>90</v>
      </c>
      <c r="O14" s="78"/>
      <c r="P14" s="108">
        <v>85</v>
      </c>
      <c r="Q14" s="88"/>
      <c r="R14" s="108">
        <v>90</v>
      </c>
      <c r="S14" s="80"/>
      <c r="T14" s="131">
        <v>85</v>
      </c>
      <c r="U14" s="81">
        <v>500</v>
      </c>
      <c r="V14" s="28"/>
      <c r="W14" s="156">
        <f>SUM(J14,L14,N14,P14,R14,T14)</f>
        <v>523</v>
      </c>
      <c r="X14" s="10"/>
      <c r="Y14" s="140">
        <v>354</v>
      </c>
      <c r="Z14" s="46"/>
      <c r="AA14" s="145" t="s">
        <v>330</v>
      </c>
      <c r="AB14" s="141"/>
    </row>
    <row r="15" spans="1:28" x14ac:dyDescent="0.3">
      <c r="A15" s="18" t="s">
        <v>308</v>
      </c>
      <c r="B15" s="50" t="s">
        <v>61</v>
      </c>
      <c r="C15" s="50" t="s">
        <v>62</v>
      </c>
      <c r="D15" s="100">
        <f>H15/U15</f>
        <v>0.88</v>
      </c>
      <c r="E15" s="70">
        <v>352</v>
      </c>
      <c r="F15" s="100">
        <f>E15/400</f>
        <v>0.88</v>
      </c>
      <c r="G15" s="80"/>
      <c r="H15" s="101">
        <f>SUM(J15,L15,N15, P15,R15,T15)</f>
        <v>352</v>
      </c>
      <c r="I15" s="78"/>
      <c r="J15" s="108">
        <v>86</v>
      </c>
      <c r="K15" s="109"/>
      <c r="L15" s="108">
        <v>91</v>
      </c>
      <c r="M15" s="78"/>
      <c r="N15" s="131">
        <v>0</v>
      </c>
      <c r="O15" s="78"/>
      <c r="P15" s="108">
        <v>83</v>
      </c>
      <c r="Q15" s="88"/>
      <c r="R15" s="108">
        <v>92</v>
      </c>
      <c r="S15" s="80"/>
      <c r="T15" s="131">
        <v>0</v>
      </c>
      <c r="U15" s="81">
        <v>400</v>
      </c>
      <c r="V15" s="28"/>
      <c r="W15" s="156">
        <f>SUM(J15,L15,N15,P15,R15,T15)</f>
        <v>352</v>
      </c>
      <c r="X15" s="10"/>
      <c r="Y15" s="140">
        <v>352</v>
      </c>
      <c r="Z15" s="46"/>
      <c r="AA15" s="145"/>
      <c r="AB15" s="141"/>
    </row>
    <row r="16" spans="1:28" x14ac:dyDescent="0.3">
      <c r="A16" s="18" t="s">
        <v>309</v>
      </c>
      <c r="B16" s="50" t="s">
        <v>34</v>
      </c>
      <c r="C16" s="50" t="s">
        <v>35</v>
      </c>
      <c r="D16" s="100">
        <f>H16/U16</f>
        <v>0.996</v>
      </c>
      <c r="E16" s="102">
        <v>333</v>
      </c>
      <c r="F16" s="100">
        <f>E16/400</f>
        <v>0.83250000000000002</v>
      </c>
      <c r="G16" s="103"/>
      <c r="H16" s="101">
        <f>SUM(J16,L16,N16, P16,R16,T16)</f>
        <v>498</v>
      </c>
      <c r="I16" s="78"/>
      <c r="J16" s="131">
        <v>72</v>
      </c>
      <c r="K16" s="78"/>
      <c r="L16" s="108">
        <v>90</v>
      </c>
      <c r="M16" s="109"/>
      <c r="N16" s="108">
        <v>83</v>
      </c>
      <c r="O16" s="78"/>
      <c r="P16" s="131">
        <v>77</v>
      </c>
      <c r="Q16" s="78"/>
      <c r="R16" s="108">
        <v>83</v>
      </c>
      <c r="S16" s="78"/>
      <c r="T16" s="114">
        <v>93</v>
      </c>
      <c r="U16" s="81">
        <v>500</v>
      </c>
      <c r="V16" s="28"/>
      <c r="W16" s="156">
        <f>SUM(J16,L16,N16,P16,R16,T16)</f>
        <v>498</v>
      </c>
      <c r="X16" s="10"/>
      <c r="Y16" s="140">
        <v>349</v>
      </c>
      <c r="Z16" s="46"/>
      <c r="AA16" s="145"/>
      <c r="AB16" s="141"/>
    </row>
    <row r="17" spans="1:28" x14ac:dyDescent="0.3">
      <c r="A17" s="18" t="s">
        <v>310</v>
      </c>
      <c r="B17" s="99" t="s">
        <v>33</v>
      </c>
      <c r="C17" s="99" t="s">
        <v>32</v>
      </c>
      <c r="D17" s="100">
        <f>H17/U17</f>
        <v>0.83199999999999996</v>
      </c>
      <c r="E17" s="70">
        <v>339</v>
      </c>
      <c r="F17" s="100">
        <f>E17/400</f>
        <v>0.84750000000000003</v>
      </c>
      <c r="G17" s="80"/>
      <c r="H17" s="101">
        <f>SUM(J17,L17,N17, P17,R17,T17)</f>
        <v>416</v>
      </c>
      <c r="I17" s="78"/>
      <c r="J17" s="108">
        <v>87</v>
      </c>
      <c r="K17" s="78"/>
      <c r="L17" s="108">
        <v>82</v>
      </c>
      <c r="M17" s="78"/>
      <c r="N17" s="108">
        <v>90</v>
      </c>
      <c r="O17" s="78"/>
      <c r="P17" s="131">
        <v>77</v>
      </c>
      <c r="Q17" s="88"/>
      <c r="R17" s="108">
        <v>80</v>
      </c>
      <c r="S17" s="80"/>
      <c r="T17" s="131">
        <v>0</v>
      </c>
      <c r="U17" s="81">
        <v>500</v>
      </c>
      <c r="V17" s="28"/>
      <c r="W17" s="156">
        <f>SUM(J17,L17,N17,P17,R17,T17)</f>
        <v>416</v>
      </c>
      <c r="X17" s="10"/>
      <c r="Y17" s="140">
        <v>339</v>
      </c>
      <c r="Z17" s="46"/>
      <c r="AA17" s="145"/>
      <c r="AB17" s="141"/>
    </row>
    <row r="18" spans="1:28" x14ac:dyDescent="0.3">
      <c r="A18" s="18" t="s">
        <v>311</v>
      </c>
      <c r="B18" s="51" t="s">
        <v>65</v>
      </c>
      <c r="C18" s="51" t="s">
        <v>107</v>
      </c>
      <c r="D18" s="100">
        <f>H18/U18</f>
        <v>0.80500000000000005</v>
      </c>
      <c r="E18" s="70">
        <v>322</v>
      </c>
      <c r="F18" s="100">
        <f>E18/400</f>
        <v>0.80500000000000005</v>
      </c>
      <c r="G18" s="80"/>
      <c r="H18" s="101">
        <f>SUM(J18,L18,N18, P18,R18,T18)</f>
        <v>322</v>
      </c>
      <c r="I18" s="78"/>
      <c r="J18" s="108">
        <v>91</v>
      </c>
      <c r="K18" s="109"/>
      <c r="L18" s="108">
        <v>84</v>
      </c>
      <c r="M18" s="78"/>
      <c r="N18" s="131">
        <v>0</v>
      </c>
      <c r="O18" s="78"/>
      <c r="P18" s="108">
        <v>69</v>
      </c>
      <c r="Q18" s="88"/>
      <c r="R18" s="108">
        <v>78</v>
      </c>
      <c r="S18" s="80"/>
      <c r="T18" s="131">
        <v>0</v>
      </c>
      <c r="U18" s="81">
        <v>400</v>
      </c>
      <c r="V18" s="28"/>
      <c r="W18" s="156">
        <f>SUM(J18,L18,N18,P18,R18,T18)</f>
        <v>322</v>
      </c>
      <c r="X18" s="10"/>
      <c r="Y18" s="140">
        <v>322</v>
      </c>
      <c r="Z18" s="46"/>
      <c r="AA18" s="145"/>
      <c r="AB18" s="141"/>
    </row>
    <row r="19" spans="1:28" x14ac:dyDescent="0.3">
      <c r="A19" s="128" t="s">
        <v>299</v>
      </c>
      <c r="B19" s="103"/>
      <c r="C19" s="103"/>
      <c r="D19" s="126"/>
      <c r="E19" s="127"/>
      <c r="F19" s="126"/>
      <c r="G19" s="103"/>
      <c r="H19" s="78"/>
      <c r="I19" s="78"/>
      <c r="J19" s="78"/>
      <c r="K19" s="78"/>
      <c r="L19" s="109"/>
      <c r="M19" s="109"/>
      <c r="N19" s="109"/>
      <c r="O19" s="78"/>
      <c r="P19" s="78"/>
      <c r="Q19" s="78"/>
      <c r="R19" s="78"/>
      <c r="S19" s="78"/>
      <c r="T19" s="78"/>
      <c r="U19" s="88"/>
      <c r="V19" s="28"/>
      <c r="W19" s="157"/>
      <c r="X19" s="10"/>
      <c r="Y19" s="46"/>
      <c r="Z19" s="46"/>
      <c r="AA19" s="46"/>
      <c r="AB19" s="141"/>
    </row>
    <row r="20" spans="1:28" x14ac:dyDescent="0.3">
      <c r="A20" s="18" t="s">
        <v>306</v>
      </c>
      <c r="B20" s="50" t="s">
        <v>59</v>
      </c>
      <c r="C20" s="50" t="s">
        <v>58</v>
      </c>
      <c r="D20" s="100">
        <f>H20/U20</f>
        <v>1.022</v>
      </c>
      <c r="E20" s="70">
        <v>338</v>
      </c>
      <c r="F20" s="100">
        <f>E20/400</f>
        <v>0.84499999999999997</v>
      </c>
      <c r="G20" s="80"/>
      <c r="H20" s="101">
        <f>SUM(J20,L20,N20, P20,R20,T20)</f>
        <v>511</v>
      </c>
      <c r="I20" s="78"/>
      <c r="J20" s="108">
        <v>85</v>
      </c>
      <c r="K20" s="109"/>
      <c r="L20" s="108">
        <v>87</v>
      </c>
      <c r="M20" s="78"/>
      <c r="N20" s="131">
        <v>82</v>
      </c>
      <c r="O20" s="78"/>
      <c r="P20" s="108">
        <v>84</v>
      </c>
      <c r="Q20" s="88"/>
      <c r="R20" s="131">
        <v>81</v>
      </c>
      <c r="S20" s="80"/>
      <c r="T20" s="108">
        <v>92</v>
      </c>
      <c r="U20" s="81">
        <v>500</v>
      </c>
      <c r="V20" s="28"/>
      <c r="W20" s="156">
        <f>SUM(J20,L20,N20,P20,R20,T20)</f>
        <v>511</v>
      </c>
      <c r="X20" s="10"/>
      <c r="Y20" s="140">
        <v>348</v>
      </c>
      <c r="Z20" s="46"/>
      <c r="AA20" s="145" t="s">
        <v>331</v>
      </c>
      <c r="AB20" s="141"/>
    </row>
    <row r="21" spans="1:28" x14ac:dyDescent="0.3">
      <c r="A21" s="18" t="s">
        <v>307</v>
      </c>
      <c r="B21" s="99" t="s">
        <v>40</v>
      </c>
      <c r="C21" s="99" t="s">
        <v>236</v>
      </c>
      <c r="D21" s="100">
        <f>H21/U21</f>
        <v>1.0325</v>
      </c>
      <c r="E21" s="70">
        <v>326</v>
      </c>
      <c r="F21" s="100">
        <f>E21/400</f>
        <v>0.81499999999999995</v>
      </c>
      <c r="G21" s="80"/>
      <c r="H21" s="101">
        <f>SUM(J21,L21,N21, P21,R21,T21)</f>
        <v>413</v>
      </c>
      <c r="I21" s="78"/>
      <c r="J21" s="131">
        <v>0</v>
      </c>
      <c r="K21" s="78"/>
      <c r="L21" s="108">
        <v>76</v>
      </c>
      <c r="M21" s="109"/>
      <c r="N21" s="108">
        <v>92</v>
      </c>
      <c r="O21" s="78"/>
      <c r="P21" s="131">
        <v>66</v>
      </c>
      <c r="Q21" s="88"/>
      <c r="R21" s="108">
        <v>92</v>
      </c>
      <c r="S21" s="80"/>
      <c r="T21" s="108">
        <v>87</v>
      </c>
      <c r="U21" s="81">
        <v>400</v>
      </c>
      <c r="V21" s="28"/>
      <c r="W21" s="156">
        <f>SUM(J21,L21,N21,P21,R21,T21)</f>
        <v>413</v>
      </c>
      <c r="X21" s="10"/>
      <c r="Y21" s="140">
        <v>347</v>
      </c>
      <c r="Z21" s="46"/>
      <c r="AA21" s="145" t="s">
        <v>332</v>
      </c>
      <c r="AB21" s="141"/>
    </row>
    <row r="22" spans="1:28" x14ac:dyDescent="0.3">
      <c r="A22" s="18" t="s">
        <v>308</v>
      </c>
      <c r="B22" s="50" t="s">
        <v>83</v>
      </c>
      <c r="C22" s="50" t="s">
        <v>84</v>
      </c>
      <c r="D22" s="100">
        <f>H22/U22</f>
        <v>1.022</v>
      </c>
      <c r="E22" s="70">
        <v>346</v>
      </c>
      <c r="F22" s="100">
        <f>E22/400</f>
        <v>0.86499999999999999</v>
      </c>
      <c r="G22" s="80"/>
      <c r="H22" s="101">
        <f>SUM(J22,L22,N22, P22,R22,T22)</f>
        <v>511</v>
      </c>
      <c r="I22" s="78"/>
      <c r="J22" s="108">
        <v>86</v>
      </c>
      <c r="K22" s="78"/>
      <c r="L22" s="131">
        <v>80</v>
      </c>
      <c r="M22" s="78"/>
      <c r="N22" s="108">
        <v>82</v>
      </c>
      <c r="O22" s="78"/>
      <c r="P22" s="108">
        <v>90</v>
      </c>
      <c r="Q22" s="88"/>
      <c r="R22" s="108">
        <v>88</v>
      </c>
      <c r="S22" s="80"/>
      <c r="T22" s="131">
        <v>85</v>
      </c>
      <c r="U22" s="81">
        <v>500</v>
      </c>
      <c r="V22" s="28"/>
      <c r="W22" s="156">
        <f>SUM(J22,L22,N22,P22,R22,T22)</f>
        <v>511</v>
      </c>
      <c r="X22" s="10"/>
      <c r="Y22" s="140">
        <v>346</v>
      </c>
      <c r="Z22" s="46"/>
      <c r="AA22" s="145"/>
      <c r="AB22" s="141"/>
    </row>
    <row r="23" spans="1:28" x14ac:dyDescent="0.3">
      <c r="A23" s="18" t="s">
        <v>309</v>
      </c>
      <c r="B23" s="50" t="s">
        <v>49</v>
      </c>
      <c r="C23" s="50" t="s">
        <v>50</v>
      </c>
      <c r="D23" s="100">
        <f>H23/U23</f>
        <v>1.07</v>
      </c>
      <c r="E23" s="102">
        <v>344</v>
      </c>
      <c r="F23" s="100">
        <f>E23/400</f>
        <v>0.86</v>
      </c>
      <c r="G23" s="103"/>
      <c r="H23" s="101">
        <f>SUM(J23,L23,N23, P23,R23,T23)</f>
        <v>428</v>
      </c>
      <c r="I23" s="78"/>
      <c r="J23" s="114">
        <v>95</v>
      </c>
      <c r="K23" s="109"/>
      <c r="L23" s="108">
        <v>77</v>
      </c>
      <c r="M23" s="78"/>
      <c r="N23" s="131">
        <v>0</v>
      </c>
      <c r="O23" s="78"/>
      <c r="P23" s="108">
        <v>84</v>
      </c>
      <c r="Q23" s="78"/>
      <c r="R23" s="108">
        <v>88</v>
      </c>
      <c r="S23" s="78"/>
      <c r="T23" s="130">
        <v>84</v>
      </c>
      <c r="U23" s="81">
        <v>400</v>
      </c>
      <c r="V23" s="28"/>
      <c r="W23" s="156">
        <f>SUM(J23,L23,N23,P23,R23,T23)</f>
        <v>428</v>
      </c>
      <c r="X23" s="10"/>
      <c r="Y23" s="140">
        <v>344</v>
      </c>
      <c r="Z23" s="46"/>
      <c r="AA23" s="145"/>
      <c r="AB23" s="141"/>
    </row>
    <row r="24" spans="1:28" x14ac:dyDescent="0.3">
      <c r="A24" s="18" t="s">
        <v>309</v>
      </c>
      <c r="B24" s="51" t="s">
        <v>214</v>
      </c>
      <c r="C24" s="51" t="s">
        <v>215</v>
      </c>
      <c r="D24" s="100">
        <f>H24/U24</f>
        <v>0.98</v>
      </c>
      <c r="E24" s="70">
        <v>326</v>
      </c>
      <c r="F24" s="100">
        <f>E24/400</f>
        <v>0.81499999999999995</v>
      </c>
      <c r="G24" s="80"/>
      <c r="H24" s="101">
        <f>SUM(J24,L24,N24, P24,R24,T24)</f>
        <v>490</v>
      </c>
      <c r="I24" s="78"/>
      <c r="J24" s="131">
        <v>72</v>
      </c>
      <c r="K24" s="78"/>
      <c r="L24" s="108">
        <v>79</v>
      </c>
      <c r="M24" s="109"/>
      <c r="N24" s="108">
        <v>90</v>
      </c>
      <c r="O24" s="78"/>
      <c r="P24" s="131">
        <v>74</v>
      </c>
      <c r="Q24" s="88"/>
      <c r="R24" s="108">
        <v>83</v>
      </c>
      <c r="S24" s="80"/>
      <c r="T24" s="108">
        <v>92</v>
      </c>
      <c r="U24" s="81">
        <v>500</v>
      </c>
      <c r="V24" s="28"/>
      <c r="W24" s="156">
        <f>SUM(J24,L24,N24,P24,R24,T24)</f>
        <v>490</v>
      </c>
      <c r="X24" s="10"/>
      <c r="Y24" s="140">
        <v>344</v>
      </c>
      <c r="Z24" s="46"/>
      <c r="AA24" s="145"/>
      <c r="AB24" s="141"/>
    </row>
    <row r="25" spans="1:28" x14ac:dyDescent="0.3">
      <c r="A25" s="18" t="s">
        <v>311</v>
      </c>
      <c r="B25" s="50" t="s">
        <v>36</v>
      </c>
      <c r="C25" s="50" t="s">
        <v>55</v>
      </c>
      <c r="D25" s="100">
        <f>H25/U25</f>
        <v>0.95</v>
      </c>
      <c r="E25" s="70">
        <v>325</v>
      </c>
      <c r="F25" s="100">
        <f>E25/400</f>
        <v>0.8125</v>
      </c>
      <c r="G25" s="80"/>
      <c r="H25" s="101">
        <f>SUM(J25,L25,N25, P25,R25,T25)</f>
        <v>475</v>
      </c>
      <c r="I25" s="78"/>
      <c r="J25" s="108">
        <v>86</v>
      </c>
      <c r="K25" s="109"/>
      <c r="L25" s="108">
        <v>86</v>
      </c>
      <c r="M25" s="78"/>
      <c r="N25" s="131">
        <v>68</v>
      </c>
      <c r="O25" s="78"/>
      <c r="P25" s="131">
        <v>64</v>
      </c>
      <c r="Q25" s="88"/>
      <c r="R25" s="108">
        <v>85</v>
      </c>
      <c r="S25" s="80"/>
      <c r="T25" s="108">
        <v>86</v>
      </c>
      <c r="U25" s="81">
        <v>500</v>
      </c>
      <c r="V25" s="28"/>
      <c r="W25" s="156">
        <f>SUM(J25,L25,N25,P25,R25,T25)</f>
        <v>475</v>
      </c>
      <c r="X25" s="10"/>
      <c r="Y25" s="140">
        <v>343</v>
      </c>
      <c r="Z25" s="46"/>
      <c r="AA25" s="145"/>
      <c r="AB25" s="141"/>
    </row>
    <row r="26" spans="1:28" x14ac:dyDescent="0.3">
      <c r="A26" s="18" t="s">
        <v>312</v>
      </c>
      <c r="B26" s="50" t="s">
        <v>151</v>
      </c>
      <c r="C26" s="50" t="s">
        <v>211</v>
      </c>
      <c r="D26" s="100">
        <f>H26/U26</f>
        <v>1.05</v>
      </c>
      <c r="E26" s="102">
        <v>339</v>
      </c>
      <c r="F26" s="100">
        <f>E26/400</f>
        <v>0.84750000000000003</v>
      </c>
      <c r="G26" s="97"/>
      <c r="H26" s="101">
        <f>SUM(J26,L26,N26, P26,R26,T26)</f>
        <v>420</v>
      </c>
      <c r="I26" s="78"/>
      <c r="J26" s="110">
        <v>85</v>
      </c>
      <c r="K26" s="79"/>
      <c r="L26" s="132">
        <v>0</v>
      </c>
      <c r="M26" s="79"/>
      <c r="N26" s="108">
        <v>86</v>
      </c>
      <c r="O26" s="78"/>
      <c r="P26" s="131">
        <v>79</v>
      </c>
      <c r="Q26" s="78"/>
      <c r="R26" s="108">
        <v>89</v>
      </c>
      <c r="S26" s="78"/>
      <c r="T26" s="114">
        <v>81</v>
      </c>
      <c r="U26" s="81">
        <v>400</v>
      </c>
      <c r="V26" s="28"/>
      <c r="W26" s="156">
        <f>SUM(J26,L26,N26,P26,R26,T26)</f>
        <v>420</v>
      </c>
      <c r="X26" s="10"/>
      <c r="Y26" s="140">
        <v>341</v>
      </c>
      <c r="Z26" s="46"/>
      <c r="AA26" s="145"/>
      <c r="AB26" s="141"/>
    </row>
    <row r="27" spans="1:28" x14ac:dyDescent="0.3">
      <c r="A27" s="18" t="s">
        <v>312</v>
      </c>
      <c r="B27" s="51" t="s">
        <v>64</v>
      </c>
      <c r="C27" s="51" t="s">
        <v>278</v>
      </c>
      <c r="D27" s="100">
        <f>H27/U27</f>
        <v>1.1366666666666667</v>
      </c>
      <c r="E27" s="70">
        <v>254</v>
      </c>
      <c r="F27" s="100">
        <f>E27/300</f>
        <v>0.84666666666666668</v>
      </c>
      <c r="G27" s="80"/>
      <c r="H27" s="101">
        <f>SUM(J27,L27,N27, P27,R27,T27)</f>
        <v>341</v>
      </c>
      <c r="I27" s="78"/>
      <c r="J27" s="131">
        <v>0</v>
      </c>
      <c r="K27" s="78"/>
      <c r="L27" s="108">
        <v>81</v>
      </c>
      <c r="M27" s="109"/>
      <c r="N27" s="108">
        <v>87</v>
      </c>
      <c r="O27" s="78"/>
      <c r="P27" s="131">
        <v>0</v>
      </c>
      <c r="Q27" s="88"/>
      <c r="R27" s="108">
        <v>86</v>
      </c>
      <c r="S27" s="80"/>
      <c r="T27" s="108">
        <v>87</v>
      </c>
      <c r="U27" s="81">
        <v>300</v>
      </c>
      <c r="V27" s="28"/>
      <c r="W27" s="156">
        <f>SUM(J27,L27,N27,P27,R27,T27)</f>
        <v>341</v>
      </c>
      <c r="X27" s="10"/>
      <c r="Y27" s="140">
        <v>341</v>
      </c>
      <c r="Z27" s="46"/>
      <c r="AA27" s="145"/>
      <c r="AB27" s="141"/>
    </row>
    <row r="28" spans="1:28" x14ac:dyDescent="0.3">
      <c r="A28" s="128" t="s">
        <v>300</v>
      </c>
      <c r="B28" s="103"/>
      <c r="C28" s="103"/>
      <c r="D28" s="126"/>
      <c r="E28" s="78"/>
      <c r="F28" s="126"/>
      <c r="G28" s="80"/>
      <c r="H28" s="78"/>
      <c r="I28" s="78"/>
      <c r="J28" s="78"/>
      <c r="K28" s="78"/>
      <c r="L28" s="109"/>
      <c r="M28" s="109"/>
      <c r="N28" s="109"/>
      <c r="O28" s="78"/>
      <c r="P28" s="78"/>
      <c r="Q28" s="88"/>
      <c r="R28" s="78"/>
      <c r="S28" s="80"/>
      <c r="T28" s="78"/>
      <c r="U28" s="88"/>
      <c r="V28" s="28"/>
      <c r="W28" s="157"/>
      <c r="X28" s="10"/>
      <c r="Y28" s="46"/>
      <c r="Z28" s="46"/>
      <c r="AA28" s="46"/>
      <c r="AB28" s="141"/>
    </row>
    <row r="29" spans="1:28" x14ac:dyDescent="0.3">
      <c r="A29" s="18" t="s">
        <v>306</v>
      </c>
      <c r="B29" s="99" t="s">
        <v>144</v>
      </c>
      <c r="C29" s="99" t="s">
        <v>145</v>
      </c>
      <c r="D29" s="100">
        <f>H29/U29</f>
        <v>1.006</v>
      </c>
      <c r="E29" s="102">
        <v>337</v>
      </c>
      <c r="F29" s="100">
        <f>E29/400</f>
        <v>0.84250000000000003</v>
      </c>
      <c r="G29" s="103"/>
      <c r="H29" s="101">
        <f>SUM(J29,L29,N29, P29,R29,T29)</f>
        <v>503</v>
      </c>
      <c r="I29" s="78"/>
      <c r="J29" s="130">
        <v>80</v>
      </c>
      <c r="K29" s="78"/>
      <c r="L29" s="108">
        <v>80</v>
      </c>
      <c r="M29" s="109"/>
      <c r="N29" s="108">
        <v>86</v>
      </c>
      <c r="O29" s="78"/>
      <c r="P29" s="108">
        <v>91</v>
      </c>
      <c r="Q29" s="78"/>
      <c r="R29" s="131">
        <v>79</v>
      </c>
      <c r="S29" s="78"/>
      <c r="T29" s="114">
        <v>87</v>
      </c>
      <c r="U29" s="81">
        <v>500</v>
      </c>
      <c r="V29" s="28"/>
      <c r="W29" s="156">
        <f>SUM(J29,L29,N29,P29,R29,T29)</f>
        <v>503</v>
      </c>
      <c r="X29" s="10"/>
      <c r="Y29" s="140">
        <v>344</v>
      </c>
      <c r="Z29" s="46"/>
      <c r="AA29" s="145" t="s">
        <v>333</v>
      </c>
      <c r="AB29" s="141"/>
    </row>
    <row r="30" spans="1:28" x14ac:dyDescent="0.3">
      <c r="A30" s="18" t="s">
        <v>307</v>
      </c>
      <c r="B30" s="51" t="s">
        <v>64</v>
      </c>
      <c r="C30" s="51" t="s">
        <v>128</v>
      </c>
      <c r="D30" s="100">
        <f>H30/U30</f>
        <v>1.1266666666666667</v>
      </c>
      <c r="E30" s="70">
        <v>254</v>
      </c>
      <c r="F30" s="100">
        <f>E30/300</f>
        <v>0.84666666666666668</v>
      </c>
      <c r="G30" s="80"/>
      <c r="H30" s="101">
        <f>SUM(J30,L30,N30, P30,R30,T30)</f>
        <v>338</v>
      </c>
      <c r="I30" s="78"/>
      <c r="J30" s="108">
        <v>81</v>
      </c>
      <c r="K30" s="109"/>
      <c r="L30" s="108">
        <v>85</v>
      </c>
      <c r="M30" s="78"/>
      <c r="N30" s="131">
        <v>0</v>
      </c>
      <c r="O30" s="78"/>
      <c r="P30" s="131">
        <v>0</v>
      </c>
      <c r="Q30" s="88"/>
      <c r="R30" s="108">
        <v>88</v>
      </c>
      <c r="S30" s="80"/>
      <c r="T30" s="108">
        <v>84</v>
      </c>
      <c r="U30" s="81">
        <v>300</v>
      </c>
      <c r="V30" s="28"/>
      <c r="W30" s="156">
        <f>SUM(J30,L30,N30,P30,R30,T30)</f>
        <v>338</v>
      </c>
      <c r="X30" s="10"/>
      <c r="Y30" s="140">
        <v>338</v>
      </c>
      <c r="Z30" s="46"/>
      <c r="AA30" s="145" t="s">
        <v>334</v>
      </c>
      <c r="AB30" s="141"/>
    </row>
    <row r="31" spans="1:28" x14ac:dyDescent="0.3">
      <c r="A31" s="18" t="s">
        <v>308</v>
      </c>
      <c r="B31" s="51" t="s">
        <v>196</v>
      </c>
      <c r="C31" s="51" t="s">
        <v>197</v>
      </c>
      <c r="D31" s="100">
        <f>H31/U31</f>
        <v>0.96599999999999997</v>
      </c>
      <c r="E31" s="70">
        <v>324</v>
      </c>
      <c r="F31" s="100">
        <f>E31/400</f>
        <v>0.81</v>
      </c>
      <c r="G31" s="80"/>
      <c r="H31" s="101">
        <f>SUM(J31,L31,N31, P31,R31,T31)</f>
        <v>483</v>
      </c>
      <c r="I31" s="78"/>
      <c r="J31" s="131">
        <v>73</v>
      </c>
      <c r="K31" s="78"/>
      <c r="L31" s="108">
        <v>79</v>
      </c>
      <c r="M31" s="109"/>
      <c r="N31" s="108">
        <v>84</v>
      </c>
      <c r="O31" s="78"/>
      <c r="P31" s="131">
        <v>76</v>
      </c>
      <c r="Q31" s="88"/>
      <c r="R31" s="108">
        <v>85</v>
      </c>
      <c r="S31" s="80"/>
      <c r="T31" s="108">
        <v>86</v>
      </c>
      <c r="U31" s="81">
        <v>500</v>
      </c>
      <c r="V31" s="28"/>
      <c r="W31" s="156">
        <f>SUM(J31,L31,N31,P31,R31,T31)</f>
        <v>483</v>
      </c>
      <c r="X31" s="10"/>
      <c r="Y31" s="140">
        <v>334</v>
      </c>
      <c r="Z31" s="46"/>
      <c r="AA31" s="145"/>
      <c r="AB31" s="141"/>
    </row>
    <row r="32" spans="1:28" x14ac:dyDescent="0.3">
      <c r="A32" s="18" t="s">
        <v>309</v>
      </c>
      <c r="B32" s="50" t="s">
        <v>54</v>
      </c>
      <c r="C32" s="50" t="s">
        <v>62</v>
      </c>
      <c r="D32" s="100">
        <f>H32/U32</f>
        <v>0.82399999999999995</v>
      </c>
      <c r="E32" s="102">
        <v>333</v>
      </c>
      <c r="F32" s="100">
        <f>E32/400</f>
        <v>0.83250000000000002</v>
      </c>
      <c r="G32" s="103"/>
      <c r="H32" s="101">
        <f>SUM(J32,L32,N32, P32,R32,T32)</f>
        <v>412</v>
      </c>
      <c r="I32" s="78"/>
      <c r="J32" s="114">
        <v>82</v>
      </c>
      <c r="K32" s="109"/>
      <c r="L32" s="108">
        <v>85</v>
      </c>
      <c r="M32" s="78"/>
      <c r="N32" s="108">
        <v>80</v>
      </c>
      <c r="O32" s="78"/>
      <c r="P32" s="131">
        <v>79</v>
      </c>
      <c r="Q32" s="78"/>
      <c r="R32" s="108">
        <v>86</v>
      </c>
      <c r="S32" s="78"/>
      <c r="T32" s="130">
        <v>0</v>
      </c>
      <c r="U32" s="81">
        <v>500</v>
      </c>
      <c r="V32" s="28"/>
      <c r="W32" s="156">
        <f>SUM(J32,L32,N32,P32,R32,T32)</f>
        <v>412</v>
      </c>
      <c r="X32" s="10"/>
      <c r="Y32" s="140">
        <v>333</v>
      </c>
      <c r="Z32" s="46"/>
      <c r="AA32" s="145"/>
      <c r="AB32" s="141"/>
    </row>
    <row r="33" spans="1:28" x14ac:dyDescent="0.3">
      <c r="A33" s="18" t="s">
        <v>310</v>
      </c>
      <c r="B33" s="51" t="s">
        <v>54</v>
      </c>
      <c r="C33" s="51" t="s">
        <v>99</v>
      </c>
      <c r="D33" s="100">
        <f>H33/U33</f>
        <v>1.0125</v>
      </c>
      <c r="E33" s="70">
        <v>318</v>
      </c>
      <c r="F33" s="100">
        <f>E33/400</f>
        <v>0.79500000000000004</v>
      </c>
      <c r="G33" s="80"/>
      <c r="H33" s="101">
        <f>SUM(J33,L33,N33, P33,R33,T33)</f>
        <v>405</v>
      </c>
      <c r="I33" s="78"/>
      <c r="J33" s="108">
        <v>85</v>
      </c>
      <c r="K33" s="78"/>
      <c r="L33" s="131">
        <v>75</v>
      </c>
      <c r="M33" s="78"/>
      <c r="N33" s="108">
        <v>80</v>
      </c>
      <c r="O33" s="78"/>
      <c r="P33" s="108">
        <v>78</v>
      </c>
      <c r="Q33" s="88"/>
      <c r="R33" s="131">
        <v>0</v>
      </c>
      <c r="S33" s="80"/>
      <c r="T33" s="108">
        <v>87</v>
      </c>
      <c r="U33" s="81">
        <v>400</v>
      </c>
      <c r="V33" s="28"/>
      <c r="W33" s="156">
        <f>SUM(J33,L33,N33,P33,R33,T33)</f>
        <v>405</v>
      </c>
      <c r="X33" s="10"/>
      <c r="Y33" s="140">
        <v>330</v>
      </c>
      <c r="Z33" s="46"/>
      <c r="AA33" s="145"/>
      <c r="AB33" s="141"/>
    </row>
    <row r="34" spans="1:28" x14ac:dyDescent="0.3">
      <c r="A34" s="18" t="s">
        <v>311</v>
      </c>
      <c r="B34" s="50" t="s">
        <v>65</v>
      </c>
      <c r="C34" s="50" t="s">
        <v>66</v>
      </c>
      <c r="D34" s="100">
        <f>H34/U34</f>
        <v>1.0833333333333333</v>
      </c>
      <c r="E34" s="102">
        <v>248</v>
      </c>
      <c r="F34" s="100">
        <f>E34/300</f>
        <v>0.82666666666666666</v>
      </c>
      <c r="G34" s="103"/>
      <c r="H34" s="101">
        <f>SUM(J34,L34,N34, P34,R34,T34)</f>
        <v>325</v>
      </c>
      <c r="I34" s="78"/>
      <c r="J34" s="108">
        <v>87</v>
      </c>
      <c r="K34" s="78"/>
      <c r="L34" s="131">
        <v>0</v>
      </c>
      <c r="M34" s="78"/>
      <c r="N34" s="108">
        <v>80</v>
      </c>
      <c r="O34" s="78"/>
      <c r="P34" s="131">
        <v>0</v>
      </c>
      <c r="Q34" s="78"/>
      <c r="R34" s="108">
        <v>81</v>
      </c>
      <c r="S34" s="78"/>
      <c r="T34" s="114">
        <v>77</v>
      </c>
      <c r="U34" s="81">
        <v>300</v>
      </c>
      <c r="V34" s="28"/>
      <c r="W34" s="156">
        <f>SUM(J34,L34,N34,P34,R34,T34)</f>
        <v>325</v>
      </c>
      <c r="X34" s="10"/>
      <c r="Y34" s="140">
        <v>325</v>
      </c>
      <c r="Z34" s="46"/>
      <c r="AA34" s="145"/>
      <c r="AB34" s="141"/>
    </row>
    <row r="35" spans="1:28" x14ac:dyDescent="0.3">
      <c r="A35" s="18" t="s">
        <v>312</v>
      </c>
      <c r="B35" s="50" t="s">
        <v>74</v>
      </c>
      <c r="C35" s="50" t="s">
        <v>75</v>
      </c>
      <c r="D35" s="100">
        <f>H35/U35</f>
        <v>0.8075</v>
      </c>
      <c r="E35" s="70">
        <v>323</v>
      </c>
      <c r="F35" s="100">
        <f>E35/400</f>
        <v>0.8075</v>
      </c>
      <c r="G35" s="80"/>
      <c r="H35" s="101">
        <f>SUM(J35,L35,N35, P35,R35,T35)</f>
        <v>323</v>
      </c>
      <c r="I35" s="78"/>
      <c r="J35" s="108">
        <v>84</v>
      </c>
      <c r="K35" s="78"/>
      <c r="L35" s="108">
        <v>77</v>
      </c>
      <c r="M35" s="78"/>
      <c r="N35" s="108">
        <v>82</v>
      </c>
      <c r="O35" s="78"/>
      <c r="P35" s="108">
        <v>80</v>
      </c>
      <c r="Q35" s="88"/>
      <c r="R35" s="131">
        <v>0</v>
      </c>
      <c r="S35" s="80"/>
      <c r="T35" s="131">
        <v>0</v>
      </c>
      <c r="U35" s="81">
        <v>400</v>
      </c>
      <c r="V35" s="28"/>
      <c r="W35" s="156">
        <f>SUM(J35,L35,N35,P35,R35,T35)</f>
        <v>323</v>
      </c>
      <c r="X35" s="10"/>
      <c r="Y35" s="140">
        <v>323</v>
      </c>
      <c r="Z35" s="46"/>
      <c r="AA35" s="145"/>
      <c r="AB35" s="141"/>
    </row>
    <row r="36" spans="1:28" x14ac:dyDescent="0.3">
      <c r="A36" s="18" t="s">
        <v>313</v>
      </c>
      <c r="B36" s="50" t="s">
        <v>285</v>
      </c>
      <c r="C36" s="50" t="s">
        <v>286</v>
      </c>
      <c r="D36" s="100">
        <f>H36/U36</f>
        <v>0.8</v>
      </c>
      <c r="E36" s="102">
        <v>320</v>
      </c>
      <c r="F36" s="100">
        <f>E36/400</f>
        <v>0.8</v>
      </c>
      <c r="G36" s="103"/>
      <c r="H36" s="101">
        <f>SUM(J36,L36,N36, P36,R36,T36)</f>
        <v>320</v>
      </c>
      <c r="I36" s="78"/>
      <c r="J36" s="130">
        <v>0</v>
      </c>
      <c r="K36" s="78"/>
      <c r="L36" s="108">
        <v>82</v>
      </c>
      <c r="M36" s="109"/>
      <c r="N36" s="108">
        <v>81</v>
      </c>
      <c r="O36" s="78"/>
      <c r="P36" s="108">
        <v>75</v>
      </c>
      <c r="Q36" s="78"/>
      <c r="R36" s="108">
        <v>82</v>
      </c>
      <c r="S36" s="78"/>
      <c r="T36" s="130">
        <v>0</v>
      </c>
      <c r="U36" s="81">
        <v>400</v>
      </c>
      <c r="V36" s="28"/>
      <c r="W36" s="156">
        <f>SUM(J36,L36,N36,P36,R36,T36)</f>
        <v>320</v>
      </c>
      <c r="X36" s="10"/>
      <c r="Y36" s="140">
        <v>320</v>
      </c>
      <c r="Z36" s="46"/>
      <c r="AA36" s="145"/>
      <c r="AB36" s="141"/>
    </row>
    <row r="37" spans="1:28" x14ac:dyDescent="0.3">
      <c r="A37" s="128" t="s">
        <v>301</v>
      </c>
      <c r="B37" s="103"/>
      <c r="C37" s="103"/>
      <c r="D37" s="126"/>
      <c r="E37" s="127"/>
      <c r="F37" s="126"/>
      <c r="G37" s="103"/>
      <c r="H37" s="78"/>
      <c r="I37" s="78"/>
      <c r="J37" s="78"/>
      <c r="K37" s="78"/>
      <c r="L37" s="109"/>
      <c r="M37" s="109"/>
      <c r="N37" s="109"/>
      <c r="O37" s="78"/>
      <c r="P37" s="78"/>
      <c r="Q37" s="78"/>
      <c r="R37" s="78"/>
      <c r="S37" s="78"/>
      <c r="T37" s="78"/>
      <c r="U37" s="88"/>
      <c r="V37" s="28"/>
      <c r="W37" s="157"/>
      <c r="X37" s="10"/>
      <c r="Y37" s="46"/>
      <c r="Z37" s="46"/>
      <c r="AA37" s="46"/>
      <c r="AB37" s="141"/>
    </row>
    <row r="38" spans="1:28" x14ac:dyDescent="0.3">
      <c r="A38" s="18" t="s">
        <v>306</v>
      </c>
      <c r="B38" s="50" t="s">
        <v>176</v>
      </c>
      <c r="C38" s="50" t="s">
        <v>177</v>
      </c>
      <c r="D38" s="100">
        <f>H38/U38</f>
        <v>1.1000000000000001</v>
      </c>
      <c r="E38" s="102">
        <v>244</v>
      </c>
      <c r="F38" s="100">
        <f>E38/300</f>
        <v>0.81333333333333335</v>
      </c>
      <c r="G38" s="103"/>
      <c r="H38" s="101">
        <f>SUM(J38,L38,N38, P38,R38,T38)</f>
        <v>330</v>
      </c>
      <c r="I38" s="78"/>
      <c r="J38" s="131">
        <v>0</v>
      </c>
      <c r="K38" s="78"/>
      <c r="L38" s="108">
        <v>80</v>
      </c>
      <c r="M38" s="109"/>
      <c r="N38" s="108">
        <v>78</v>
      </c>
      <c r="O38" s="78"/>
      <c r="P38" s="131">
        <v>0</v>
      </c>
      <c r="Q38" s="78"/>
      <c r="R38" s="108">
        <v>86</v>
      </c>
      <c r="S38" s="78"/>
      <c r="T38" s="114">
        <v>86</v>
      </c>
      <c r="U38" s="81">
        <v>300</v>
      </c>
      <c r="V38" s="28"/>
      <c r="W38" s="156">
        <f>SUM(J38,L38,N38,P38,R38,T38)</f>
        <v>330</v>
      </c>
      <c r="X38" s="10"/>
      <c r="Y38" s="140">
        <v>330</v>
      </c>
      <c r="Z38" s="46"/>
      <c r="AA38" s="145" t="s">
        <v>335</v>
      </c>
      <c r="AB38" s="141"/>
    </row>
    <row r="39" spans="1:28" x14ac:dyDescent="0.3">
      <c r="A39" s="18" t="s">
        <v>307</v>
      </c>
      <c r="B39" s="51" t="s">
        <v>91</v>
      </c>
      <c r="C39" s="51" t="s">
        <v>97</v>
      </c>
      <c r="D39" s="100">
        <f>H39/U39</f>
        <v>0.91800000000000004</v>
      </c>
      <c r="E39" s="70">
        <v>308</v>
      </c>
      <c r="F39" s="100">
        <f>E39/400</f>
        <v>0.77</v>
      </c>
      <c r="G39" s="80"/>
      <c r="H39" s="101">
        <f>SUM(J39,L39,N39, P39,R39,T39)</f>
        <v>459</v>
      </c>
      <c r="I39" s="78"/>
      <c r="J39" s="131">
        <v>72</v>
      </c>
      <c r="K39" s="78"/>
      <c r="L39" s="108">
        <v>75</v>
      </c>
      <c r="M39" s="109"/>
      <c r="N39" s="108">
        <v>87</v>
      </c>
      <c r="O39" s="78"/>
      <c r="P39" s="131">
        <v>65</v>
      </c>
      <c r="Q39" s="88"/>
      <c r="R39" s="108">
        <v>74</v>
      </c>
      <c r="S39" s="80"/>
      <c r="T39" s="108">
        <v>86</v>
      </c>
      <c r="U39" s="81">
        <v>500</v>
      </c>
      <c r="V39" s="28"/>
      <c r="W39" s="156">
        <f>SUM(J39,L39,N39,P39,R39,T39)</f>
        <v>459</v>
      </c>
      <c r="X39" s="10"/>
      <c r="Y39" s="140">
        <v>322</v>
      </c>
      <c r="Z39" s="46"/>
      <c r="AA39" s="145" t="s">
        <v>336</v>
      </c>
      <c r="AB39" s="141"/>
    </row>
    <row r="40" spans="1:28" x14ac:dyDescent="0.3">
      <c r="A40" s="18" t="s">
        <v>308</v>
      </c>
      <c r="B40" s="99" t="s">
        <v>34</v>
      </c>
      <c r="C40" s="99" t="s">
        <v>94</v>
      </c>
      <c r="D40" s="100">
        <f>H40/U40</f>
        <v>0.78800000000000003</v>
      </c>
      <c r="E40" s="70">
        <v>319</v>
      </c>
      <c r="F40" s="100">
        <f>E40/400</f>
        <v>0.79749999999999999</v>
      </c>
      <c r="G40" s="80"/>
      <c r="H40" s="101">
        <f>SUM(J40,L40,N40, P40,R40,T40)</f>
        <v>394</v>
      </c>
      <c r="I40" s="78"/>
      <c r="J40" s="108">
        <v>81</v>
      </c>
      <c r="K40" s="78"/>
      <c r="L40" s="108">
        <v>77</v>
      </c>
      <c r="M40" s="78"/>
      <c r="N40" s="108">
        <v>81</v>
      </c>
      <c r="O40" s="78"/>
      <c r="P40" s="131">
        <v>75</v>
      </c>
      <c r="Q40" s="88"/>
      <c r="R40" s="108">
        <v>80</v>
      </c>
      <c r="S40" s="80"/>
      <c r="T40" s="131">
        <v>0</v>
      </c>
      <c r="U40" s="81">
        <v>500</v>
      </c>
      <c r="V40" s="28"/>
      <c r="W40" s="156">
        <f>SUM(J40,L40,N40,P40,R40,T40)</f>
        <v>394</v>
      </c>
      <c r="X40" s="10"/>
      <c r="Y40" s="140">
        <v>319</v>
      </c>
      <c r="Z40" s="46"/>
      <c r="AA40" s="145"/>
      <c r="AB40" s="141"/>
    </row>
    <row r="41" spans="1:28" x14ac:dyDescent="0.3">
      <c r="A41" s="18" t="s">
        <v>309</v>
      </c>
      <c r="B41" s="51" t="s">
        <v>188</v>
      </c>
      <c r="C41" s="51" t="s">
        <v>99</v>
      </c>
      <c r="D41" s="100">
        <f>H41/U41</f>
        <v>0.96499999999999997</v>
      </c>
      <c r="E41" s="102">
        <v>301</v>
      </c>
      <c r="F41" s="100">
        <f>E41/400</f>
        <v>0.75249999999999995</v>
      </c>
      <c r="G41" s="103"/>
      <c r="H41" s="101">
        <f>SUM(J41,L41,N41, P41,R41,T41)</f>
        <v>386</v>
      </c>
      <c r="I41" s="78"/>
      <c r="J41" s="108">
        <v>81</v>
      </c>
      <c r="K41" s="109"/>
      <c r="L41" s="108">
        <v>80</v>
      </c>
      <c r="M41" s="78"/>
      <c r="N41" s="131">
        <v>69</v>
      </c>
      <c r="O41" s="78"/>
      <c r="P41" s="131">
        <v>0</v>
      </c>
      <c r="Q41" s="78"/>
      <c r="R41" s="108">
        <v>71</v>
      </c>
      <c r="S41" s="78"/>
      <c r="T41" s="114">
        <v>85</v>
      </c>
      <c r="U41" s="81">
        <v>400</v>
      </c>
      <c r="V41" s="28"/>
      <c r="W41" s="156">
        <f>SUM(J41,L41,N41,P41,R41,T41)</f>
        <v>386</v>
      </c>
      <c r="X41" s="10"/>
      <c r="Y41" s="140">
        <v>317</v>
      </c>
      <c r="Z41" s="46"/>
      <c r="AA41" s="145"/>
      <c r="AB41" s="141"/>
    </row>
    <row r="42" spans="1:28" x14ac:dyDescent="0.3">
      <c r="A42" s="18" t="s">
        <v>310</v>
      </c>
      <c r="B42" s="51" t="s">
        <v>130</v>
      </c>
      <c r="C42" s="51" t="s">
        <v>131</v>
      </c>
      <c r="D42" s="100">
        <f>H42/U42</f>
        <v>0.92400000000000004</v>
      </c>
      <c r="E42" s="102">
        <v>314</v>
      </c>
      <c r="F42" s="100">
        <f>E42/400</f>
        <v>0.78500000000000003</v>
      </c>
      <c r="G42" s="103"/>
      <c r="H42" s="101">
        <f>SUM(J42,L42,N42, P42,R42,T42)</f>
        <v>462</v>
      </c>
      <c r="I42" s="78"/>
      <c r="J42" s="131">
        <v>71</v>
      </c>
      <c r="K42" s="78"/>
      <c r="L42" s="108">
        <v>74</v>
      </c>
      <c r="M42" s="109"/>
      <c r="N42" s="108">
        <v>88</v>
      </c>
      <c r="O42" s="78"/>
      <c r="P42" s="108">
        <v>76</v>
      </c>
      <c r="Q42" s="78"/>
      <c r="R42" s="131">
        <v>76</v>
      </c>
      <c r="S42" s="78"/>
      <c r="T42" s="114">
        <v>77</v>
      </c>
      <c r="U42" s="81">
        <v>500</v>
      </c>
      <c r="V42" s="28"/>
      <c r="W42" s="156">
        <f>SUM(J42,L42,N42,P42,R42,T42)</f>
        <v>462</v>
      </c>
      <c r="X42" s="10"/>
      <c r="Y42" s="140">
        <v>315</v>
      </c>
      <c r="Z42" s="46"/>
      <c r="AA42" s="145"/>
      <c r="AB42" s="141"/>
    </row>
    <row r="43" spans="1:28" x14ac:dyDescent="0.3">
      <c r="A43" s="18" t="s">
        <v>311</v>
      </c>
      <c r="B43" s="99" t="s">
        <v>31</v>
      </c>
      <c r="C43" s="99" t="s">
        <v>78</v>
      </c>
      <c r="D43" s="106">
        <f>H43/U43</f>
        <v>0.96499999999999997</v>
      </c>
      <c r="E43" s="73">
        <v>311</v>
      </c>
      <c r="F43" s="106">
        <f>E43/400</f>
        <v>0.77749999999999997</v>
      </c>
      <c r="G43" s="80"/>
      <c r="H43" s="101">
        <f>SUM(J43,L43,N43, P43,R43,T43)</f>
        <v>386</v>
      </c>
      <c r="I43" s="78"/>
      <c r="J43" s="114">
        <v>76</v>
      </c>
      <c r="K43" s="78"/>
      <c r="L43" s="130">
        <v>72</v>
      </c>
      <c r="M43" s="78"/>
      <c r="N43" s="114">
        <v>82</v>
      </c>
      <c r="O43" s="78"/>
      <c r="P43" s="130">
        <v>0</v>
      </c>
      <c r="Q43" s="88"/>
      <c r="R43" s="114">
        <v>81</v>
      </c>
      <c r="S43" s="80"/>
      <c r="T43" s="114">
        <v>75</v>
      </c>
      <c r="U43" s="129">
        <v>400</v>
      </c>
      <c r="V43" s="28"/>
      <c r="W43" s="156">
        <f>SUM(J43,L43,N43,P43,R43,T43)</f>
        <v>386</v>
      </c>
      <c r="X43" s="10"/>
      <c r="Y43" s="140">
        <v>314</v>
      </c>
      <c r="Z43" s="46"/>
      <c r="AA43" s="145"/>
      <c r="AB43" s="141"/>
    </row>
    <row r="44" spans="1:28" x14ac:dyDescent="0.3">
      <c r="A44" s="18" t="s">
        <v>312</v>
      </c>
      <c r="B44" s="50" t="s">
        <v>76</v>
      </c>
      <c r="C44" s="50" t="s">
        <v>77</v>
      </c>
      <c r="D44" s="100">
        <f>H44/U44</f>
        <v>0.76400000000000001</v>
      </c>
      <c r="E44" s="104">
        <v>309</v>
      </c>
      <c r="F44" s="100">
        <f>E44/400</f>
        <v>0.77249999999999996</v>
      </c>
      <c r="G44" s="103"/>
      <c r="H44" s="101">
        <f>SUM(J44,L44,N44, P44,R44,T44)</f>
        <v>382</v>
      </c>
      <c r="I44" s="78"/>
      <c r="J44" s="130">
        <v>73</v>
      </c>
      <c r="K44" s="78"/>
      <c r="L44" s="108">
        <v>75</v>
      </c>
      <c r="M44" s="109"/>
      <c r="N44" s="108">
        <v>83</v>
      </c>
      <c r="O44" s="78"/>
      <c r="P44" s="108">
        <v>75</v>
      </c>
      <c r="Q44" s="78"/>
      <c r="R44" s="108">
        <v>76</v>
      </c>
      <c r="S44" s="78"/>
      <c r="T44" s="130">
        <v>0</v>
      </c>
      <c r="U44" s="81">
        <v>500</v>
      </c>
      <c r="V44" s="28"/>
      <c r="W44" s="156">
        <f>SUM(J44,L44,N44,P44,R44,T44)</f>
        <v>382</v>
      </c>
      <c r="X44" s="10"/>
      <c r="Y44" s="140">
        <v>309</v>
      </c>
      <c r="Z44" s="46"/>
      <c r="AA44" s="145"/>
      <c r="AB44" s="141"/>
    </row>
    <row r="45" spans="1:28" x14ac:dyDescent="0.3">
      <c r="A45" s="128" t="s">
        <v>302</v>
      </c>
      <c r="B45" s="103"/>
      <c r="C45" s="103"/>
      <c r="D45" s="126"/>
      <c r="E45" s="127"/>
      <c r="F45" s="126"/>
      <c r="G45" s="105"/>
      <c r="H45" s="78"/>
      <c r="I45" s="78"/>
      <c r="J45" s="113"/>
      <c r="K45" s="113"/>
      <c r="L45" s="113"/>
      <c r="M45" s="79"/>
      <c r="N45" s="78"/>
      <c r="O45" s="78"/>
      <c r="P45" s="78"/>
      <c r="Q45" s="78"/>
      <c r="R45" s="78"/>
      <c r="S45" s="78"/>
      <c r="T45" s="78"/>
      <c r="U45" s="88"/>
      <c r="V45" s="28"/>
      <c r="W45" s="157"/>
      <c r="X45" s="10"/>
      <c r="Y45" s="46"/>
      <c r="Z45" s="46"/>
      <c r="AA45" s="46"/>
      <c r="AB45" s="141"/>
    </row>
    <row r="46" spans="1:28" x14ac:dyDescent="0.3">
      <c r="A46" s="18" t="s">
        <v>306</v>
      </c>
      <c r="B46" s="50" t="s">
        <v>96</v>
      </c>
      <c r="C46" s="50" t="s">
        <v>39</v>
      </c>
      <c r="D46" s="100">
        <f>H46/U46</f>
        <v>1.1233333333333333</v>
      </c>
      <c r="E46" s="102">
        <v>250</v>
      </c>
      <c r="F46" s="100">
        <f>E46/300</f>
        <v>0.83333333333333337</v>
      </c>
      <c r="G46" s="103"/>
      <c r="H46" s="101">
        <f>SUM(J46,L46,N46, P46,R46,T46)</f>
        <v>337</v>
      </c>
      <c r="I46" s="78"/>
      <c r="J46" s="131">
        <v>0</v>
      </c>
      <c r="K46" s="78"/>
      <c r="L46" s="108">
        <v>79</v>
      </c>
      <c r="M46" s="109"/>
      <c r="N46" s="108">
        <v>77</v>
      </c>
      <c r="O46" s="78"/>
      <c r="P46" s="131">
        <v>0</v>
      </c>
      <c r="Q46" s="78"/>
      <c r="R46" s="108">
        <v>94</v>
      </c>
      <c r="S46" s="78"/>
      <c r="T46" s="114">
        <v>87</v>
      </c>
      <c r="U46" s="81">
        <v>300</v>
      </c>
      <c r="V46" s="28"/>
      <c r="W46" s="156">
        <f>SUM(J46,L46,N46,P46,R46,T46)</f>
        <v>337</v>
      </c>
      <c r="X46" s="10"/>
      <c r="Y46" s="140">
        <v>337</v>
      </c>
      <c r="Z46" s="46"/>
      <c r="AA46" s="145" t="s">
        <v>337</v>
      </c>
      <c r="AB46" s="141"/>
    </row>
    <row r="47" spans="1:28" x14ac:dyDescent="0.3">
      <c r="A47" s="18" t="s">
        <v>307</v>
      </c>
      <c r="B47" s="50" t="s">
        <v>71</v>
      </c>
      <c r="C47" s="50" t="s">
        <v>70</v>
      </c>
      <c r="D47" s="100">
        <f>H47/U47</f>
        <v>0.75800000000000001</v>
      </c>
      <c r="E47" s="104">
        <v>308</v>
      </c>
      <c r="F47" s="100">
        <f>E47/400</f>
        <v>0.77</v>
      </c>
      <c r="G47" s="103"/>
      <c r="H47" s="101">
        <f>SUM(J47,L47,N47, P47,R47,T47)</f>
        <v>379</v>
      </c>
      <c r="I47" s="78"/>
      <c r="J47" s="114">
        <v>76</v>
      </c>
      <c r="K47" s="78"/>
      <c r="L47" s="108">
        <v>72</v>
      </c>
      <c r="M47" s="78"/>
      <c r="N47" s="108">
        <v>80</v>
      </c>
      <c r="O47" s="78"/>
      <c r="P47" s="131">
        <v>71</v>
      </c>
      <c r="Q47" s="78"/>
      <c r="R47" s="108">
        <v>80</v>
      </c>
      <c r="S47" s="78"/>
      <c r="T47" s="130">
        <v>0</v>
      </c>
      <c r="U47" s="81">
        <v>500</v>
      </c>
      <c r="V47" s="28"/>
      <c r="W47" s="156">
        <f>SUM(J47,L47,N47,P47,R47,T47)</f>
        <v>379</v>
      </c>
      <c r="X47" s="10"/>
      <c r="Y47" s="140">
        <v>308</v>
      </c>
      <c r="Z47" s="46"/>
      <c r="AA47" s="145" t="s">
        <v>338</v>
      </c>
      <c r="AB47" s="141"/>
    </row>
    <row r="48" spans="1:28" x14ac:dyDescent="0.3">
      <c r="A48" s="18" t="s">
        <v>308</v>
      </c>
      <c r="B48" s="50" t="s">
        <v>209</v>
      </c>
      <c r="C48" s="50" t="s">
        <v>85</v>
      </c>
      <c r="D48" s="100">
        <f>H48/U48</f>
        <v>0.89200000000000002</v>
      </c>
      <c r="E48" s="70">
        <v>300</v>
      </c>
      <c r="F48" s="100">
        <f>E48/400</f>
        <v>0.75</v>
      </c>
      <c r="G48" s="80"/>
      <c r="H48" s="101">
        <f>SUM(J48,L48,N48, P48,R48,T48)</f>
        <v>446</v>
      </c>
      <c r="I48" s="78"/>
      <c r="J48" s="131">
        <v>70</v>
      </c>
      <c r="K48" s="78"/>
      <c r="L48" s="108">
        <v>78</v>
      </c>
      <c r="M48" s="109"/>
      <c r="N48" s="108">
        <v>78</v>
      </c>
      <c r="O48" s="78"/>
      <c r="P48" s="108">
        <v>74</v>
      </c>
      <c r="Q48" s="88"/>
      <c r="R48" s="131">
        <v>70</v>
      </c>
      <c r="S48" s="80"/>
      <c r="T48" s="108">
        <v>76</v>
      </c>
      <c r="U48" s="81">
        <v>500</v>
      </c>
      <c r="V48" s="28"/>
      <c r="W48" s="156">
        <f>SUM(J48,L48,N48,P48,R48,T48)</f>
        <v>446</v>
      </c>
      <c r="X48" s="10"/>
      <c r="Y48" s="140">
        <v>306</v>
      </c>
      <c r="Z48" s="46"/>
      <c r="AA48" s="145"/>
      <c r="AB48" s="141"/>
    </row>
    <row r="49" spans="1:28" x14ac:dyDescent="0.3">
      <c r="A49" s="18" t="s">
        <v>309</v>
      </c>
      <c r="B49" s="51" t="s">
        <v>250</v>
      </c>
      <c r="C49" s="51" t="s">
        <v>287</v>
      </c>
      <c r="D49" s="100">
        <f>H49/U49</f>
        <v>0.93</v>
      </c>
      <c r="E49" s="70">
        <v>296</v>
      </c>
      <c r="F49" s="100">
        <f>E49/400</f>
        <v>0.74</v>
      </c>
      <c r="G49" s="80"/>
      <c r="H49" s="101">
        <f>SUM(J49,L49,N49, P49,R49,T49)</f>
        <v>372</v>
      </c>
      <c r="I49" s="78"/>
      <c r="J49" s="131">
        <v>0</v>
      </c>
      <c r="K49" s="78"/>
      <c r="L49" s="108">
        <v>72</v>
      </c>
      <c r="M49" s="109"/>
      <c r="N49" s="108">
        <v>79</v>
      </c>
      <c r="O49" s="78"/>
      <c r="P49" s="131">
        <v>69</v>
      </c>
      <c r="Q49" s="88"/>
      <c r="R49" s="108">
        <v>76</v>
      </c>
      <c r="S49" s="80"/>
      <c r="T49" s="108">
        <v>76</v>
      </c>
      <c r="U49" s="81">
        <v>400</v>
      </c>
      <c r="V49" s="28"/>
      <c r="W49" s="156">
        <f>SUM(J49,L49,N49,P49,R49,T49)</f>
        <v>372</v>
      </c>
      <c r="X49" s="10"/>
      <c r="Y49" s="140">
        <v>303</v>
      </c>
      <c r="Z49" s="46"/>
      <c r="AA49" s="145"/>
      <c r="AB49" s="141"/>
    </row>
    <row r="50" spans="1:28" x14ac:dyDescent="0.3">
      <c r="A50" s="18" t="s">
        <v>310</v>
      </c>
      <c r="B50" s="51" t="s">
        <v>63</v>
      </c>
      <c r="C50" s="51" t="s">
        <v>266</v>
      </c>
      <c r="D50" s="100">
        <f>H50/U50</f>
        <v>0.72499999999999998</v>
      </c>
      <c r="E50" s="70">
        <v>290</v>
      </c>
      <c r="F50" s="100">
        <f>E50/400</f>
        <v>0.72499999999999998</v>
      </c>
      <c r="G50" s="80"/>
      <c r="H50" s="101">
        <f>SUM(J50,L50,N50, P50,R50,T50)</f>
        <v>290</v>
      </c>
      <c r="I50" s="78"/>
      <c r="J50" s="131">
        <v>0</v>
      </c>
      <c r="K50" s="78"/>
      <c r="L50" s="108">
        <v>78</v>
      </c>
      <c r="M50" s="109"/>
      <c r="N50" s="108">
        <v>73</v>
      </c>
      <c r="O50" s="78"/>
      <c r="P50" s="108">
        <v>66</v>
      </c>
      <c r="Q50" s="88"/>
      <c r="R50" s="108">
        <v>73</v>
      </c>
      <c r="S50" s="80"/>
      <c r="T50" s="131">
        <v>0</v>
      </c>
      <c r="U50" s="81">
        <v>400</v>
      </c>
      <c r="V50" s="28"/>
      <c r="W50" s="156">
        <f>SUM(J50,L50,N50,P50,R50,T50)</f>
        <v>290</v>
      </c>
      <c r="X50" s="10"/>
      <c r="Y50" s="140">
        <v>290</v>
      </c>
      <c r="Z50" s="46"/>
      <c r="AA50" s="145"/>
      <c r="AB50" s="141"/>
    </row>
    <row r="51" spans="1:28" x14ac:dyDescent="0.3">
      <c r="A51" s="128" t="s">
        <v>303</v>
      </c>
      <c r="B51" s="103"/>
      <c r="C51" s="103"/>
      <c r="D51" s="126"/>
      <c r="E51" s="78"/>
      <c r="F51" s="126"/>
      <c r="G51" s="80"/>
      <c r="H51" s="78"/>
      <c r="I51" s="78"/>
      <c r="J51" s="78"/>
      <c r="K51" s="78"/>
      <c r="L51" s="109"/>
      <c r="M51" s="109"/>
      <c r="N51" s="109"/>
      <c r="O51" s="78"/>
      <c r="P51" s="78"/>
      <c r="Q51" s="88"/>
      <c r="R51" s="78"/>
      <c r="S51" s="80"/>
      <c r="T51" s="78"/>
      <c r="U51" s="88"/>
      <c r="V51" s="28"/>
      <c r="W51" s="157"/>
      <c r="X51" s="10"/>
      <c r="Y51" s="46"/>
      <c r="Z51" s="46"/>
      <c r="AA51" s="46"/>
      <c r="AB51" s="141"/>
    </row>
    <row r="52" spans="1:28" x14ac:dyDescent="0.3">
      <c r="A52" s="18" t="s">
        <v>306</v>
      </c>
      <c r="B52" s="51" t="s">
        <v>282</v>
      </c>
      <c r="C52" s="51" t="s">
        <v>283</v>
      </c>
      <c r="D52" s="100">
        <f>H52/U52</f>
        <v>0.96250000000000002</v>
      </c>
      <c r="E52" s="102">
        <v>305</v>
      </c>
      <c r="F52" s="100">
        <f>E52/400</f>
        <v>0.76249999999999996</v>
      </c>
      <c r="G52" s="103"/>
      <c r="H52" s="101">
        <f>SUM(J52,L52,N52, P52,R52,T52)</f>
        <v>385</v>
      </c>
      <c r="I52" s="78"/>
      <c r="J52" s="130">
        <v>0</v>
      </c>
      <c r="K52" s="78"/>
      <c r="L52" s="114">
        <v>71</v>
      </c>
      <c r="M52" s="109"/>
      <c r="N52" s="108">
        <v>79</v>
      </c>
      <c r="O52" s="78"/>
      <c r="P52" s="131">
        <v>75</v>
      </c>
      <c r="Q52" s="78"/>
      <c r="R52" s="108">
        <v>80</v>
      </c>
      <c r="S52" s="78"/>
      <c r="T52" s="114">
        <v>80</v>
      </c>
      <c r="U52" s="81">
        <v>400</v>
      </c>
      <c r="V52" s="28"/>
      <c r="W52" s="156">
        <f>SUM(J52,L52,N52,P52,R52,T52)</f>
        <v>385</v>
      </c>
      <c r="X52" s="10"/>
      <c r="Y52" s="140">
        <v>310</v>
      </c>
      <c r="Z52" s="46"/>
      <c r="AA52" s="145" t="s">
        <v>339</v>
      </c>
      <c r="AB52" s="141"/>
    </row>
    <row r="53" spans="1:28" x14ac:dyDescent="0.3">
      <c r="A53" s="18" t="s">
        <v>307</v>
      </c>
      <c r="B53" s="50" t="s">
        <v>36</v>
      </c>
      <c r="C53" s="50" t="s">
        <v>37</v>
      </c>
      <c r="D53" s="100">
        <f>H53/U53</f>
        <v>0.93500000000000005</v>
      </c>
      <c r="E53" s="102">
        <v>284</v>
      </c>
      <c r="F53" s="100">
        <f>E53/400</f>
        <v>0.71</v>
      </c>
      <c r="G53" s="103"/>
      <c r="H53" s="101">
        <f>SUM(J53,L53,N53, P53,R53,T53)</f>
        <v>374</v>
      </c>
      <c r="I53" s="78"/>
      <c r="J53" s="131">
        <v>0</v>
      </c>
      <c r="K53" s="78"/>
      <c r="L53" s="108">
        <v>75</v>
      </c>
      <c r="M53" s="109"/>
      <c r="N53" s="108">
        <v>73</v>
      </c>
      <c r="O53" s="78"/>
      <c r="P53" s="131">
        <v>64</v>
      </c>
      <c r="Q53" s="78"/>
      <c r="R53" s="108">
        <v>72</v>
      </c>
      <c r="S53" s="78"/>
      <c r="T53" s="114">
        <v>90</v>
      </c>
      <c r="U53" s="81">
        <v>400</v>
      </c>
      <c r="V53" s="28"/>
      <c r="W53" s="156">
        <f>SUM(J53,L53,N53,P53,R53,T53)</f>
        <v>374</v>
      </c>
      <c r="X53" s="10"/>
      <c r="Y53" s="140">
        <v>310</v>
      </c>
      <c r="Z53" s="46"/>
      <c r="AA53" s="145" t="s">
        <v>340</v>
      </c>
      <c r="AB53" s="141"/>
    </row>
    <row r="54" spans="1:28" x14ac:dyDescent="0.3">
      <c r="A54" s="18" t="s">
        <v>308</v>
      </c>
      <c r="B54" s="51" t="s">
        <v>90</v>
      </c>
      <c r="C54" s="51" t="s">
        <v>98</v>
      </c>
      <c r="D54" s="100">
        <f>H54/U54</f>
        <v>0.95250000000000001</v>
      </c>
      <c r="E54" s="70">
        <v>298</v>
      </c>
      <c r="F54" s="100">
        <f>E54/400</f>
        <v>0.745</v>
      </c>
      <c r="G54" s="80"/>
      <c r="H54" s="101">
        <f>SUM(J54,L54,N54, P54,R54,T54)</f>
        <v>381</v>
      </c>
      <c r="I54" s="78"/>
      <c r="J54" s="131">
        <v>0</v>
      </c>
      <c r="K54" s="78"/>
      <c r="L54" s="108">
        <v>81</v>
      </c>
      <c r="M54" s="109"/>
      <c r="N54" s="108">
        <v>68</v>
      </c>
      <c r="O54" s="78"/>
      <c r="P54" s="108">
        <v>77</v>
      </c>
      <c r="Q54" s="88"/>
      <c r="R54" s="131">
        <v>72</v>
      </c>
      <c r="S54" s="80"/>
      <c r="T54" s="108">
        <v>83</v>
      </c>
      <c r="U54" s="81">
        <v>400</v>
      </c>
      <c r="V54" s="28"/>
      <c r="W54" s="156">
        <f>SUM(J54,L54,N54,P54,R54,T54)</f>
        <v>381</v>
      </c>
      <c r="X54" s="10"/>
      <c r="Y54" s="140">
        <v>309</v>
      </c>
      <c r="Z54" s="46"/>
      <c r="AA54" s="145"/>
      <c r="AB54" s="141"/>
    </row>
    <row r="55" spans="1:28" x14ac:dyDescent="0.3">
      <c r="A55" s="18" t="s">
        <v>309</v>
      </c>
      <c r="B55" s="51" t="s">
        <v>200</v>
      </c>
      <c r="C55" s="51" t="s">
        <v>201</v>
      </c>
      <c r="D55" s="100">
        <f>H55/U55</f>
        <v>0.94</v>
      </c>
      <c r="E55" s="70">
        <v>295</v>
      </c>
      <c r="F55" s="100">
        <f>E55/400</f>
        <v>0.73750000000000004</v>
      </c>
      <c r="G55" s="80"/>
      <c r="H55" s="101">
        <f>SUM(J55,L55,N55, P55,R55,T55)</f>
        <v>376</v>
      </c>
      <c r="I55" s="78"/>
      <c r="J55" s="108">
        <v>70</v>
      </c>
      <c r="K55" s="78"/>
      <c r="L55" s="131">
        <v>68</v>
      </c>
      <c r="M55" s="78"/>
      <c r="N55" s="108">
        <v>78</v>
      </c>
      <c r="O55" s="78"/>
      <c r="P55" s="108">
        <v>79</v>
      </c>
      <c r="Q55" s="88"/>
      <c r="R55" s="131">
        <v>0</v>
      </c>
      <c r="S55" s="80"/>
      <c r="T55" s="108">
        <v>81</v>
      </c>
      <c r="U55" s="81">
        <v>400</v>
      </c>
      <c r="V55" s="28"/>
      <c r="W55" s="156">
        <f>SUM(J55,L55,N55,P55,R55,T55)</f>
        <v>376</v>
      </c>
      <c r="X55" s="10"/>
      <c r="Y55" s="140">
        <v>308</v>
      </c>
      <c r="Z55" s="46"/>
      <c r="AA55" s="145"/>
      <c r="AB55" s="141"/>
    </row>
    <row r="56" spans="1:28" x14ac:dyDescent="0.3">
      <c r="A56" s="18" t="s">
        <v>310</v>
      </c>
      <c r="B56" s="50" t="s">
        <v>109</v>
      </c>
      <c r="C56" s="50" t="s">
        <v>276</v>
      </c>
      <c r="D56" s="100">
        <f>H56/U56</f>
        <v>0.90249999999999997</v>
      </c>
      <c r="E56" s="102">
        <v>284</v>
      </c>
      <c r="F56" s="100">
        <f>E56/400</f>
        <v>0.71</v>
      </c>
      <c r="G56" s="103"/>
      <c r="H56" s="101">
        <f>SUM(J56,L56,N56, P56,R56,T56)</f>
        <v>361</v>
      </c>
      <c r="I56" s="78"/>
      <c r="J56" s="131">
        <v>0</v>
      </c>
      <c r="K56" s="78"/>
      <c r="L56" s="108">
        <v>71</v>
      </c>
      <c r="M56" s="109"/>
      <c r="N56" s="108">
        <v>75</v>
      </c>
      <c r="O56" s="78"/>
      <c r="P56" s="108">
        <v>77</v>
      </c>
      <c r="Q56" s="78"/>
      <c r="R56" s="131">
        <v>61</v>
      </c>
      <c r="S56" s="78"/>
      <c r="T56" s="114">
        <v>77</v>
      </c>
      <c r="U56" s="81">
        <v>400</v>
      </c>
      <c r="V56" s="28"/>
      <c r="W56" s="156">
        <f>SUM(J56,L56,N56,P56,R56,T56)</f>
        <v>361</v>
      </c>
      <c r="X56" s="10"/>
      <c r="Y56" s="140">
        <v>300</v>
      </c>
      <c r="Z56" s="46"/>
      <c r="AA56" s="145"/>
      <c r="AB56" s="141"/>
    </row>
    <row r="57" spans="1:28" x14ac:dyDescent="0.3">
      <c r="A57" s="18" t="s">
        <v>311</v>
      </c>
      <c r="B57" s="51" t="s">
        <v>83</v>
      </c>
      <c r="C57" s="51" t="s">
        <v>60</v>
      </c>
      <c r="D57" s="100">
        <f>H57/U57</f>
        <v>0.58799999999999997</v>
      </c>
      <c r="E57" s="70">
        <v>268</v>
      </c>
      <c r="F57" s="100">
        <f>E57/400</f>
        <v>0.67</v>
      </c>
      <c r="G57" s="80"/>
      <c r="H57" s="101">
        <f>SUM(J57,L57,N57, P57,R57,T57)</f>
        <v>294</v>
      </c>
      <c r="I57" s="78"/>
      <c r="J57" s="108">
        <v>70</v>
      </c>
      <c r="K57" s="109"/>
      <c r="L57" s="108">
        <v>76</v>
      </c>
      <c r="M57" s="78"/>
      <c r="N57" s="131">
        <v>26</v>
      </c>
      <c r="O57" s="78"/>
      <c r="P57" s="108">
        <v>68</v>
      </c>
      <c r="Q57" s="88"/>
      <c r="R57" s="108">
        <v>54</v>
      </c>
      <c r="S57" s="80"/>
      <c r="T57" s="131">
        <v>0</v>
      </c>
      <c r="U57" s="81">
        <v>500</v>
      </c>
      <c r="V57" s="28"/>
      <c r="W57" s="156">
        <f>SUM(J57,L57,N57,P57,R57,T57)</f>
        <v>294</v>
      </c>
      <c r="X57" s="10"/>
      <c r="Y57" s="140">
        <v>268</v>
      </c>
      <c r="Z57" s="46"/>
      <c r="AA57" s="145"/>
      <c r="AB57" s="141"/>
    </row>
    <row r="58" spans="1:28" x14ac:dyDescent="0.3">
      <c r="A58" s="128" t="s">
        <v>319</v>
      </c>
      <c r="B58" s="103"/>
      <c r="C58" s="103"/>
      <c r="D58" s="126"/>
      <c r="E58" s="78"/>
      <c r="F58" s="126"/>
      <c r="G58" s="80"/>
      <c r="H58" s="78"/>
      <c r="I58" s="78"/>
      <c r="J58" s="109"/>
      <c r="K58" s="109"/>
      <c r="L58" s="109"/>
      <c r="M58" s="78"/>
      <c r="N58" s="78"/>
      <c r="O58" s="78"/>
      <c r="P58" s="78"/>
      <c r="Q58" s="88"/>
      <c r="R58" s="78"/>
      <c r="S58" s="80"/>
      <c r="T58" s="78"/>
      <c r="U58" s="88"/>
      <c r="V58" s="28"/>
      <c r="W58" s="157"/>
      <c r="X58" s="10"/>
      <c r="Y58" s="46"/>
      <c r="Z58" s="46"/>
      <c r="AA58" s="46"/>
      <c r="AB58" s="141"/>
    </row>
    <row r="59" spans="1:28" x14ac:dyDescent="0.3">
      <c r="A59" s="44" t="s">
        <v>306</v>
      </c>
      <c r="B59" s="50" t="s">
        <v>135</v>
      </c>
      <c r="C59" s="50" t="s">
        <v>269</v>
      </c>
      <c r="D59" s="100">
        <f>H59/U59</f>
        <v>0.93</v>
      </c>
      <c r="E59" s="102">
        <v>282</v>
      </c>
      <c r="F59" s="100">
        <f>E59/400</f>
        <v>0.70499999999999996</v>
      </c>
      <c r="G59" s="103"/>
      <c r="H59" s="101">
        <f>SUM(J59,L59,N59, P59,R59,T59)</f>
        <v>372</v>
      </c>
      <c r="I59" s="78"/>
      <c r="J59" s="131">
        <v>0</v>
      </c>
      <c r="K59" s="78"/>
      <c r="L59" s="108">
        <v>80</v>
      </c>
      <c r="M59" s="109"/>
      <c r="N59" s="108">
        <v>64</v>
      </c>
      <c r="O59" s="78"/>
      <c r="P59" s="131">
        <v>49</v>
      </c>
      <c r="Q59" s="88"/>
      <c r="R59" s="108">
        <v>89</v>
      </c>
      <c r="S59" s="80"/>
      <c r="T59" s="108">
        <v>90</v>
      </c>
      <c r="U59" s="81">
        <v>400</v>
      </c>
      <c r="V59" s="28"/>
      <c r="W59" s="156">
        <f>SUM(J59,L59,N59,P59,R59,T59)</f>
        <v>372</v>
      </c>
      <c r="X59" s="10"/>
      <c r="Y59" s="140">
        <v>323</v>
      </c>
      <c r="Z59" s="46"/>
      <c r="AA59" s="145" t="s">
        <v>341</v>
      </c>
      <c r="AB59" s="141"/>
    </row>
    <row r="60" spans="1:28" x14ac:dyDescent="0.3">
      <c r="A60" s="44" t="s">
        <v>307</v>
      </c>
      <c r="B60" s="99" t="s">
        <v>54</v>
      </c>
      <c r="C60" s="99" t="s">
        <v>32</v>
      </c>
      <c r="D60" s="100">
        <f>H60/U60</f>
        <v>0.98250000000000004</v>
      </c>
      <c r="E60" s="71">
        <v>305</v>
      </c>
      <c r="F60" s="100">
        <f>E60/400</f>
        <v>0.76249999999999996</v>
      </c>
      <c r="G60" s="97"/>
      <c r="H60" s="101">
        <f>SUM(J60,L60,N60, P60,R60,T60)</f>
        <v>393</v>
      </c>
      <c r="I60" s="95"/>
      <c r="J60" s="132">
        <v>0</v>
      </c>
      <c r="K60" s="95"/>
      <c r="L60" s="110">
        <v>72</v>
      </c>
      <c r="M60" s="111"/>
      <c r="N60" s="110">
        <v>73</v>
      </c>
      <c r="O60" s="95"/>
      <c r="P60" s="132">
        <v>71</v>
      </c>
      <c r="Q60" s="95"/>
      <c r="R60" s="110">
        <v>89</v>
      </c>
      <c r="S60" s="95"/>
      <c r="T60" s="166">
        <v>88</v>
      </c>
      <c r="U60" s="118">
        <v>400</v>
      </c>
      <c r="V60" s="53"/>
      <c r="W60" s="156">
        <f>SUM(J60,L60,N60,P60,R60,T60)</f>
        <v>393</v>
      </c>
      <c r="X60" s="9"/>
      <c r="Y60" s="140">
        <v>322</v>
      </c>
      <c r="Z60" s="9"/>
      <c r="AA60" s="145" t="s">
        <v>342</v>
      </c>
      <c r="AB60" s="141"/>
    </row>
    <row r="61" spans="1:28" x14ac:dyDescent="0.3">
      <c r="A61" s="44" t="s">
        <v>308</v>
      </c>
      <c r="B61" s="50" t="s">
        <v>103</v>
      </c>
      <c r="C61" s="50" t="s">
        <v>102</v>
      </c>
      <c r="D61" s="100">
        <f>H61/U61</f>
        <v>0.86399999999999999</v>
      </c>
      <c r="E61" s="70">
        <v>298</v>
      </c>
      <c r="F61" s="100">
        <f>E61/400</f>
        <v>0.745</v>
      </c>
      <c r="G61" s="80"/>
      <c r="H61" s="101">
        <f>SUM(J61,L61,N61, P61,R61,T61)</f>
        <v>432</v>
      </c>
      <c r="I61" s="78"/>
      <c r="J61" s="108">
        <v>75</v>
      </c>
      <c r="K61" s="78"/>
      <c r="L61" s="131">
        <v>64</v>
      </c>
      <c r="M61" s="78"/>
      <c r="N61" s="108">
        <v>67</v>
      </c>
      <c r="O61" s="78"/>
      <c r="P61" s="108">
        <v>72</v>
      </c>
      <c r="Q61" s="88"/>
      <c r="R61" s="108">
        <v>84</v>
      </c>
      <c r="S61" s="80"/>
      <c r="T61" s="131">
        <v>70</v>
      </c>
      <c r="U61" s="81">
        <v>500</v>
      </c>
      <c r="V61" s="28"/>
      <c r="W61" s="156">
        <f>SUM(J61,L61,N61,P61,R61,T61)</f>
        <v>432</v>
      </c>
      <c r="X61" s="10"/>
      <c r="Y61" s="140">
        <v>298</v>
      </c>
      <c r="Z61" s="46"/>
      <c r="AA61" s="145"/>
      <c r="AB61" s="141"/>
    </row>
    <row r="62" spans="1:28" x14ac:dyDescent="0.3">
      <c r="A62" s="44" t="s">
        <v>309</v>
      </c>
      <c r="B62" s="50" t="s">
        <v>38</v>
      </c>
      <c r="C62" s="50" t="s">
        <v>39</v>
      </c>
      <c r="D62" s="100">
        <f>H62/U62</f>
        <v>0.85799999999999998</v>
      </c>
      <c r="E62" s="102">
        <v>290</v>
      </c>
      <c r="F62" s="100">
        <f>E62/400</f>
        <v>0.72499999999999998</v>
      </c>
      <c r="G62" s="103"/>
      <c r="H62" s="101">
        <f>SUM(J62,L62,N62, P62,R62,T62)</f>
        <v>429</v>
      </c>
      <c r="I62" s="78"/>
      <c r="J62" s="108">
        <v>75</v>
      </c>
      <c r="K62" s="78"/>
      <c r="L62" s="131">
        <v>69</v>
      </c>
      <c r="M62" s="78"/>
      <c r="N62" s="108">
        <v>70</v>
      </c>
      <c r="O62" s="78"/>
      <c r="P62" s="131">
        <v>65</v>
      </c>
      <c r="Q62" s="78"/>
      <c r="R62" s="108">
        <v>76</v>
      </c>
      <c r="S62" s="78"/>
      <c r="T62" s="114">
        <v>74</v>
      </c>
      <c r="U62" s="81">
        <v>500</v>
      </c>
      <c r="V62" s="28"/>
      <c r="W62" s="156">
        <f>SUM(J62,L62,N62,P62,R62,T62)</f>
        <v>429</v>
      </c>
      <c r="X62" s="10"/>
      <c r="Y62" s="140">
        <v>295</v>
      </c>
      <c r="Z62" s="46"/>
      <c r="AA62" s="145"/>
      <c r="AB62" s="141"/>
    </row>
    <row r="63" spans="1:28" x14ac:dyDescent="0.3">
      <c r="A63" s="44" t="s">
        <v>310</v>
      </c>
      <c r="B63" s="50" t="s">
        <v>163</v>
      </c>
      <c r="C63" s="50" t="s">
        <v>164</v>
      </c>
      <c r="D63" s="100">
        <f>H63/U63</f>
        <v>0.91666666666666663</v>
      </c>
      <c r="E63" s="102">
        <v>204</v>
      </c>
      <c r="F63" s="100">
        <f>E63/300</f>
        <v>0.68</v>
      </c>
      <c r="G63" s="103"/>
      <c r="H63" s="101">
        <f>SUM(J63,L63,N63, P63,R63,T63)</f>
        <v>275</v>
      </c>
      <c r="I63" s="78"/>
      <c r="J63" s="114">
        <v>73</v>
      </c>
      <c r="K63" s="109"/>
      <c r="L63" s="108">
        <v>72</v>
      </c>
      <c r="M63" s="78"/>
      <c r="N63" s="108">
        <v>59</v>
      </c>
      <c r="O63" s="78"/>
      <c r="P63" s="131">
        <v>0</v>
      </c>
      <c r="Q63" s="78"/>
      <c r="R63" s="131">
        <v>0</v>
      </c>
      <c r="S63" s="78"/>
      <c r="T63" s="114">
        <v>71</v>
      </c>
      <c r="U63" s="81">
        <v>300</v>
      </c>
      <c r="V63" s="28"/>
      <c r="W63" s="156">
        <f>SUM(J63,L63,N63,P63,R63,T63)</f>
        <v>275</v>
      </c>
      <c r="X63" s="10"/>
      <c r="Y63" s="140">
        <v>275</v>
      </c>
      <c r="Z63" s="46"/>
      <c r="AA63" s="145"/>
      <c r="AB63" s="141"/>
    </row>
    <row r="64" spans="1:28" x14ac:dyDescent="0.3">
      <c r="A64" s="128" t="s">
        <v>320</v>
      </c>
      <c r="B64" s="97"/>
      <c r="C64" s="97"/>
      <c r="D64" s="126"/>
      <c r="E64" s="127"/>
      <c r="F64" s="126"/>
      <c r="G64" s="103"/>
      <c r="H64" s="78"/>
      <c r="I64" s="78"/>
      <c r="J64" s="109"/>
      <c r="K64" s="109"/>
      <c r="L64" s="109"/>
      <c r="M64" s="78"/>
      <c r="N64" s="78"/>
      <c r="O64" s="78"/>
      <c r="P64" s="78"/>
      <c r="Q64" s="78"/>
      <c r="R64" s="78"/>
      <c r="S64" s="78"/>
      <c r="T64" s="78"/>
      <c r="U64" s="88"/>
      <c r="V64" s="28"/>
      <c r="W64" s="157"/>
      <c r="X64" s="10"/>
      <c r="Y64" s="46"/>
      <c r="Z64" s="46"/>
      <c r="AA64" s="46"/>
      <c r="AB64" s="141"/>
    </row>
    <row r="65" spans="1:28" x14ac:dyDescent="0.3">
      <c r="A65" s="18" t="s">
        <v>306</v>
      </c>
      <c r="B65" s="51" t="s">
        <v>216</v>
      </c>
      <c r="C65" s="51" t="s">
        <v>217</v>
      </c>
      <c r="D65" s="100">
        <f>H65/U65</f>
        <v>0.73</v>
      </c>
      <c r="E65" s="70">
        <v>292</v>
      </c>
      <c r="F65" s="100">
        <f>E65/400</f>
        <v>0.73</v>
      </c>
      <c r="G65" s="80"/>
      <c r="H65" s="101">
        <f>SUM(J65,L65,N65, P65,R65,T65)</f>
        <v>292</v>
      </c>
      <c r="I65" s="78"/>
      <c r="J65" s="108">
        <v>44</v>
      </c>
      <c r="K65" s="78"/>
      <c r="L65" s="131">
        <v>0</v>
      </c>
      <c r="M65" s="78"/>
      <c r="N65" s="108">
        <v>89</v>
      </c>
      <c r="O65" s="78"/>
      <c r="P65" s="108">
        <v>81</v>
      </c>
      <c r="Q65" s="88"/>
      <c r="R65" s="108">
        <v>78</v>
      </c>
      <c r="S65" s="80"/>
      <c r="T65" s="131">
        <v>0</v>
      </c>
      <c r="U65" s="81">
        <v>400</v>
      </c>
      <c r="V65" s="28"/>
      <c r="W65" s="156">
        <f>SUM(J65,L65,N65,P65,R65,T65)</f>
        <v>292</v>
      </c>
      <c r="X65" s="10"/>
      <c r="Y65" s="140">
        <v>292</v>
      </c>
      <c r="Z65" s="46"/>
      <c r="AA65" s="145" t="s">
        <v>343</v>
      </c>
      <c r="AB65" s="141"/>
    </row>
    <row r="66" spans="1:28" x14ac:dyDescent="0.3">
      <c r="A66" s="18" t="s">
        <v>307</v>
      </c>
      <c r="B66" s="50" t="s">
        <v>67</v>
      </c>
      <c r="C66" s="50" t="s">
        <v>68</v>
      </c>
      <c r="D66" s="100">
        <f>H66/U66</f>
        <v>0.89249999999999996</v>
      </c>
      <c r="E66" s="102">
        <v>277</v>
      </c>
      <c r="F66" s="100">
        <f>E66/400</f>
        <v>0.6925</v>
      </c>
      <c r="G66" s="103"/>
      <c r="H66" s="101">
        <f>SUM(J66,L66,N66, P66,R66,T66)</f>
        <v>357</v>
      </c>
      <c r="I66" s="78"/>
      <c r="J66" s="114">
        <v>67</v>
      </c>
      <c r="K66" s="109"/>
      <c r="L66" s="108">
        <v>57</v>
      </c>
      <c r="M66" s="78"/>
      <c r="N66" s="131">
        <v>0</v>
      </c>
      <c r="O66" s="78"/>
      <c r="P66" s="131">
        <v>65</v>
      </c>
      <c r="Q66" s="78"/>
      <c r="R66" s="108">
        <v>88</v>
      </c>
      <c r="S66" s="78"/>
      <c r="T66" s="114">
        <v>80</v>
      </c>
      <c r="U66" s="81">
        <v>400</v>
      </c>
      <c r="V66" s="28"/>
      <c r="W66" s="156">
        <f>SUM(J66,L66,N66,P66,R66,T66)</f>
        <v>357</v>
      </c>
      <c r="X66" s="10"/>
      <c r="Y66" s="140">
        <v>292</v>
      </c>
      <c r="Z66" s="46"/>
      <c r="AA66" s="145" t="s">
        <v>344</v>
      </c>
      <c r="AB66" s="141"/>
    </row>
    <row r="67" spans="1:28" x14ac:dyDescent="0.3">
      <c r="A67" s="18" t="s">
        <v>308</v>
      </c>
      <c r="B67" s="50" t="s">
        <v>63</v>
      </c>
      <c r="C67" s="50" t="s">
        <v>89</v>
      </c>
      <c r="D67" s="100">
        <f>H67/U67</f>
        <v>0.81599999999999995</v>
      </c>
      <c r="E67" s="70">
        <v>277</v>
      </c>
      <c r="F67" s="100">
        <f>E67/400</f>
        <v>0.6925</v>
      </c>
      <c r="G67" s="80"/>
      <c r="H67" s="101">
        <f>SUM(J67,L67,N67, P67,R67,T67)</f>
        <v>408</v>
      </c>
      <c r="I67" s="78"/>
      <c r="J67" s="108">
        <v>64</v>
      </c>
      <c r="K67" s="78"/>
      <c r="L67" s="131">
        <v>63</v>
      </c>
      <c r="M67" s="78"/>
      <c r="N67" s="108">
        <v>72</v>
      </c>
      <c r="O67" s="78"/>
      <c r="P67" s="108">
        <v>71</v>
      </c>
      <c r="Q67" s="88"/>
      <c r="R67" s="108">
        <v>70</v>
      </c>
      <c r="S67" s="80"/>
      <c r="T67" s="131">
        <v>68</v>
      </c>
      <c r="U67" s="81">
        <v>500</v>
      </c>
      <c r="V67" s="28"/>
      <c r="W67" s="156">
        <f>SUM(J67,L67,N67,P67,R67,T67)</f>
        <v>408</v>
      </c>
      <c r="X67" s="10"/>
      <c r="Y67" s="140">
        <v>277</v>
      </c>
      <c r="Z67" s="46"/>
      <c r="AA67" s="145"/>
      <c r="AB67" s="141"/>
    </row>
    <row r="68" spans="1:28" x14ac:dyDescent="0.3">
      <c r="A68" s="18" t="s">
        <v>309</v>
      </c>
      <c r="B68" s="50" t="s">
        <v>272</v>
      </c>
      <c r="C68" s="50" t="s">
        <v>273</v>
      </c>
      <c r="D68" s="100">
        <f>H68/U68</f>
        <v>0.85666666666666669</v>
      </c>
      <c r="E68" s="70">
        <v>169</v>
      </c>
      <c r="F68" s="100">
        <f>E68/300</f>
        <v>0.56333333333333335</v>
      </c>
      <c r="G68" s="80"/>
      <c r="H68" s="101">
        <f>SUM(J68,L68,N68, P68,R68,T68)</f>
        <v>257</v>
      </c>
      <c r="I68" s="78"/>
      <c r="J68" s="131">
        <v>0</v>
      </c>
      <c r="K68" s="78"/>
      <c r="L68" s="108">
        <v>74</v>
      </c>
      <c r="M68" s="109"/>
      <c r="N68" s="108">
        <v>11</v>
      </c>
      <c r="O68" s="78"/>
      <c r="P68" s="131">
        <v>0</v>
      </c>
      <c r="Q68" s="88"/>
      <c r="R68" s="108">
        <v>84</v>
      </c>
      <c r="S68" s="80"/>
      <c r="T68" s="108">
        <v>88</v>
      </c>
      <c r="U68" s="81">
        <v>300</v>
      </c>
      <c r="V68" s="28"/>
      <c r="W68" s="156">
        <f>SUM(J68,L68,N68,P68,R68,T68)</f>
        <v>257</v>
      </c>
      <c r="X68" s="10"/>
      <c r="Y68" s="140">
        <v>257</v>
      </c>
      <c r="Z68" s="46"/>
      <c r="AA68" s="145"/>
      <c r="AB68" s="141"/>
    </row>
    <row r="69" spans="1:28" x14ac:dyDescent="0.3">
      <c r="A69" s="18" t="s">
        <v>310</v>
      </c>
      <c r="B69" s="50" t="s">
        <v>172</v>
      </c>
      <c r="C69" s="50" t="s">
        <v>276</v>
      </c>
      <c r="D69" s="100">
        <f>H69/U69</f>
        <v>0.74250000000000005</v>
      </c>
      <c r="E69" s="102">
        <v>234</v>
      </c>
      <c r="F69" s="100">
        <f>E69/400</f>
        <v>0.58499999999999996</v>
      </c>
      <c r="G69" s="103"/>
      <c r="H69" s="101">
        <f>SUM(J69,L69,N69, P69,R69,T69)</f>
        <v>297</v>
      </c>
      <c r="I69" s="78"/>
      <c r="J69" s="131">
        <v>0</v>
      </c>
      <c r="K69" s="78"/>
      <c r="L69" s="108">
        <v>62</v>
      </c>
      <c r="M69" s="109"/>
      <c r="N69" s="108">
        <v>70</v>
      </c>
      <c r="O69" s="78"/>
      <c r="P69" s="108">
        <v>57</v>
      </c>
      <c r="Q69" s="78"/>
      <c r="R69" s="131">
        <v>45</v>
      </c>
      <c r="S69" s="78"/>
      <c r="T69" s="114">
        <v>63</v>
      </c>
      <c r="U69" s="81">
        <v>400</v>
      </c>
      <c r="V69" s="28"/>
      <c r="W69" s="156">
        <f>SUM(J69,L69,N69,P69,R69,T69)</f>
        <v>297</v>
      </c>
      <c r="X69" s="10"/>
      <c r="Y69" s="140">
        <v>252</v>
      </c>
      <c r="Z69" s="46"/>
      <c r="AA69" s="145"/>
      <c r="AB69" s="141"/>
    </row>
    <row r="70" spans="1:28" x14ac:dyDescent="0.3">
      <c r="A70" s="18" t="s">
        <v>311</v>
      </c>
      <c r="B70" s="99" t="s">
        <v>210</v>
      </c>
      <c r="C70" s="99" t="s">
        <v>85</v>
      </c>
      <c r="D70" s="100">
        <f>H70/U70</f>
        <v>0.64200000000000002</v>
      </c>
      <c r="E70" s="70">
        <v>218</v>
      </c>
      <c r="F70" s="100">
        <f>E70/400</f>
        <v>0.54500000000000004</v>
      </c>
      <c r="G70" s="80"/>
      <c r="H70" s="101">
        <f>SUM(J70,L70,N70, P70,R70,T70)</f>
        <v>321</v>
      </c>
      <c r="I70" s="78"/>
      <c r="J70" s="131">
        <v>44</v>
      </c>
      <c r="K70" s="78"/>
      <c r="L70" s="108">
        <v>54</v>
      </c>
      <c r="M70" s="109"/>
      <c r="N70" s="108">
        <v>56</v>
      </c>
      <c r="O70" s="78"/>
      <c r="P70" s="108">
        <v>59</v>
      </c>
      <c r="Q70" s="88"/>
      <c r="R70" s="131">
        <v>49</v>
      </c>
      <c r="S70" s="80"/>
      <c r="T70" s="108">
        <v>59</v>
      </c>
      <c r="U70" s="81">
        <v>500</v>
      </c>
      <c r="V70" s="28"/>
      <c r="W70" s="156">
        <f>SUM(J70,L70,N70,P70,R70,T70)</f>
        <v>321</v>
      </c>
      <c r="X70" s="10"/>
      <c r="Y70" s="140">
        <v>228</v>
      </c>
      <c r="Z70" s="46"/>
      <c r="AA70" s="145"/>
      <c r="AB70" s="141"/>
    </row>
    <row r="71" spans="1:28" x14ac:dyDescent="0.3">
      <c r="A71" s="18" t="s">
        <v>312</v>
      </c>
      <c r="B71" s="50" t="s">
        <v>57</v>
      </c>
      <c r="C71" s="50" t="s">
        <v>58</v>
      </c>
      <c r="D71" s="100">
        <f>H71/U71</f>
        <v>0.56000000000000005</v>
      </c>
      <c r="E71" s="70">
        <v>224</v>
      </c>
      <c r="F71" s="100">
        <f>E71/400</f>
        <v>0.56000000000000005</v>
      </c>
      <c r="G71" s="80"/>
      <c r="H71" s="101">
        <f>SUM(J71,L71,N71, P71,R71,T71)</f>
        <v>224</v>
      </c>
      <c r="I71" s="78"/>
      <c r="J71" s="108">
        <v>49</v>
      </c>
      <c r="K71" s="109"/>
      <c r="L71" s="108">
        <v>65</v>
      </c>
      <c r="M71" s="78"/>
      <c r="N71" s="108">
        <v>47</v>
      </c>
      <c r="O71" s="78"/>
      <c r="P71" s="131">
        <v>0</v>
      </c>
      <c r="Q71" s="88"/>
      <c r="R71" s="108">
        <v>63</v>
      </c>
      <c r="S71" s="80"/>
      <c r="T71" s="131">
        <v>0</v>
      </c>
      <c r="U71" s="81">
        <v>400</v>
      </c>
      <c r="V71" s="28"/>
      <c r="W71" s="156">
        <f>SUM(J71,L71,N71,P71,R71,T71)</f>
        <v>224</v>
      </c>
      <c r="X71" s="10"/>
      <c r="Y71" s="140">
        <v>224</v>
      </c>
      <c r="Z71" s="46"/>
      <c r="AA71" s="145"/>
      <c r="AB71" s="141"/>
    </row>
    <row r="72" spans="1:28" x14ac:dyDescent="0.3">
      <c r="A72" s="18" t="s">
        <v>313</v>
      </c>
      <c r="B72" s="96" t="s">
        <v>127</v>
      </c>
      <c r="C72" s="96" t="s">
        <v>30</v>
      </c>
      <c r="D72" s="100">
        <f>H72/U72</f>
        <v>0.70333333333333337</v>
      </c>
      <c r="E72" s="71">
        <v>154</v>
      </c>
      <c r="F72" s="100">
        <f>E72/300</f>
        <v>0.51333333333333331</v>
      </c>
      <c r="G72" s="97"/>
      <c r="H72" s="101">
        <f>SUM(J72,L72,N72, P72,R72,T72)</f>
        <v>211</v>
      </c>
      <c r="I72" s="95"/>
      <c r="J72" s="110">
        <v>51</v>
      </c>
      <c r="K72" s="111"/>
      <c r="L72" s="110">
        <v>43</v>
      </c>
      <c r="M72" s="111"/>
      <c r="N72" s="132">
        <v>0</v>
      </c>
      <c r="O72" s="95"/>
      <c r="P72" s="132">
        <v>0</v>
      </c>
      <c r="Q72" s="95"/>
      <c r="R72" s="110">
        <v>60</v>
      </c>
      <c r="S72" s="95"/>
      <c r="T72" s="166">
        <v>57</v>
      </c>
      <c r="U72" s="118">
        <v>300</v>
      </c>
      <c r="V72" s="53"/>
      <c r="W72" s="156">
        <f>SUM(J72,L72,N72,P72,R72,T72)</f>
        <v>211</v>
      </c>
      <c r="X72" s="9"/>
      <c r="Y72" s="140">
        <v>211</v>
      </c>
      <c r="Z72" s="9"/>
      <c r="AA72" s="145"/>
      <c r="AB72" s="141"/>
    </row>
    <row r="73" spans="1:28" x14ac:dyDescent="0.3">
      <c r="A73" s="18" t="s">
        <v>314</v>
      </c>
      <c r="B73" s="50" t="s">
        <v>143</v>
      </c>
      <c r="C73" s="50" t="s">
        <v>50</v>
      </c>
      <c r="D73" s="100">
        <f>H73/U73</f>
        <v>0.47499999999999998</v>
      </c>
      <c r="E73" s="70">
        <v>190</v>
      </c>
      <c r="F73" s="100">
        <f>E73/400</f>
        <v>0.47499999999999998</v>
      </c>
      <c r="G73" s="80"/>
      <c r="H73" s="101">
        <f>SUM(J73,L73,N73, P73,R73,T73)</f>
        <v>190</v>
      </c>
      <c r="I73" s="78"/>
      <c r="J73" s="108">
        <v>42</v>
      </c>
      <c r="K73" s="109"/>
      <c r="L73" s="108">
        <v>43</v>
      </c>
      <c r="M73" s="78"/>
      <c r="N73" s="131">
        <v>0</v>
      </c>
      <c r="O73" s="78"/>
      <c r="P73" s="108">
        <v>50</v>
      </c>
      <c r="Q73" s="88"/>
      <c r="R73" s="108">
        <v>55</v>
      </c>
      <c r="S73" s="80"/>
      <c r="T73" s="131">
        <v>0</v>
      </c>
      <c r="U73" s="81">
        <v>400</v>
      </c>
      <c r="V73" s="28"/>
      <c r="W73" s="156">
        <f>SUM(J73,L73,N73,P73,R73,T73)</f>
        <v>190</v>
      </c>
      <c r="X73" s="10"/>
      <c r="Y73" s="140">
        <v>190</v>
      </c>
      <c r="Z73" s="46"/>
      <c r="AA73" s="145"/>
      <c r="AB73" s="141"/>
    </row>
    <row r="74" spans="1:28" x14ac:dyDescent="0.3">
      <c r="B74" s="51"/>
      <c r="C74" s="51"/>
      <c r="D74" s="106"/>
      <c r="E74" s="73"/>
      <c r="F74" s="106"/>
      <c r="G74" s="83"/>
      <c r="H74" s="73"/>
      <c r="I74" s="83"/>
      <c r="W74" s="141"/>
      <c r="X74" s="141"/>
      <c r="Y74" s="141"/>
      <c r="Z74" s="141"/>
      <c r="AA74" s="141"/>
    </row>
    <row r="191" spans="25:25" x14ac:dyDescent="0.3">
      <c r="Y191" s="32"/>
    </row>
  </sheetData>
  <sortState xmlns:xlrd2="http://schemas.microsoft.com/office/spreadsheetml/2017/richdata2" ref="B65:AA73">
    <sortCondition descending="1" ref="Y65:Y73"/>
  </sortState>
  <mergeCells count="1">
    <mergeCell ref="A1:AA1"/>
  </mergeCells>
  <phoneticPr fontId="14" type="noConversion"/>
  <pageMargins left="0.7" right="0.7" top="0.75" bottom="0.75" header="0.3" footer="0.3"/>
  <pageSetup scale="67" fitToHeight="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  <pageSetUpPr fitToPage="1"/>
  </sheetPr>
  <dimension ref="A1:AB186"/>
  <sheetViews>
    <sheetView zoomScale="80" zoomScaleNormal="80" workbookViewId="0">
      <selection activeCell="Y105" sqref="Y105"/>
    </sheetView>
  </sheetViews>
  <sheetFormatPr defaultColWidth="9.140625" defaultRowHeight="18.75" x14ac:dyDescent="0.3"/>
  <cols>
    <col min="1" max="1" width="14.5703125" style="19" customWidth="1"/>
    <col min="2" max="2" width="18" style="12" customWidth="1"/>
    <col min="3" max="3" width="20" style="12" customWidth="1"/>
    <col min="4" max="4" width="13.42578125" style="25" hidden="1" customWidth="1"/>
    <col min="5" max="5" width="13.42578125" style="11" hidden="1" customWidth="1"/>
    <col min="6" max="6" width="13.42578125" style="25" hidden="1" customWidth="1"/>
    <col min="7" max="7" width="2.85546875" style="19" hidden="1" customWidth="1"/>
    <col min="8" max="8" width="13.42578125" style="49" hidden="1" customWidth="1"/>
    <col min="9" max="9" width="2.85546875" style="32" customWidth="1"/>
    <col min="10" max="10" width="11.7109375" style="70" customWidth="1"/>
    <col min="11" max="11" width="2.7109375" style="70" customWidth="1"/>
    <col min="12" max="12" width="11.7109375" style="70" customWidth="1"/>
    <col min="13" max="13" width="2.7109375" style="70" customWidth="1"/>
    <col min="14" max="14" width="11.85546875" style="70" customWidth="1"/>
    <col min="15" max="15" width="2.7109375" style="70" customWidth="1"/>
    <col min="16" max="16" width="11.7109375" style="70" customWidth="1"/>
    <col min="17" max="17" width="2.7109375" style="81" customWidth="1"/>
    <col min="18" max="18" width="11.7109375" style="70" customWidth="1"/>
    <col min="19" max="19" width="2.7109375" style="72" customWidth="1"/>
    <col min="20" max="20" width="11.42578125" style="70" customWidth="1"/>
    <col min="21" max="21" width="9.140625" style="81" hidden="1" customWidth="1"/>
    <col min="22" max="22" width="2.7109375" style="19" customWidth="1"/>
    <col min="23" max="23" width="20.42578125" style="19" hidden="1" customWidth="1"/>
    <col min="24" max="24" width="2.85546875" style="19" hidden="1" customWidth="1"/>
    <col min="25" max="25" width="16" style="19" customWidth="1"/>
    <col min="26" max="26" width="2.85546875" style="19" customWidth="1"/>
    <col min="27" max="27" width="12.7109375" style="19" customWidth="1"/>
    <col min="28" max="28" width="9.140625" style="19" customWidth="1"/>
    <col min="29" max="16384" width="9.140625" style="19"/>
  </cols>
  <sheetData>
    <row r="1" spans="1:28" ht="33.75" customHeight="1" x14ac:dyDescent="0.25">
      <c r="A1" s="147" t="s">
        <v>136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</row>
    <row r="2" spans="1:28" ht="15.75" customHeight="1" x14ac:dyDescent="0.3">
      <c r="B2" s="1"/>
      <c r="C2" s="1"/>
      <c r="D2" s="1" t="s">
        <v>11</v>
      </c>
      <c r="E2" s="1" t="s">
        <v>325</v>
      </c>
      <c r="F2" s="1" t="s">
        <v>325</v>
      </c>
      <c r="G2" s="2"/>
      <c r="H2" s="22" t="s">
        <v>7</v>
      </c>
      <c r="I2" s="2"/>
      <c r="J2" s="68" t="s">
        <v>4</v>
      </c>
      <c r="K2" s="74"/>
      <c r="L2" s="68" t="s">
        <v>5</v>
      </c>
      <c r="M2" s="74"/>
      <c r="N2" s="68" t="s">
        <v>6</v>
      </c>
      <c r="O2" s="74"/>
      <c r="P2" s="68" t="s">
        <v>8</v>
      </c>
      <c r="Q2" s="74"/>
      <c r="R2" s="75" t="s">
        <v>9</v>
      </c>
      <c r="S2" s="74"/>
      <c r="T2" s="52" t="s">
        <v>16</v>
      </c>
      <c r="V2" s="28"/>
      <c r="W2" s="40"/>
      <c r="X2" s="28"/>
      <c r="Y2" s="40"/>
      <c r="Z2" s="28"/>
      <c r="AA2" s="40"/>
    </row>
    <row r="3" spans="1:28" ht="19.5" thickBot="1" x14ac:dyDescent="0.35">
      <c r="A3" s="34"/>
      <c r="B3" s="3"/>
      <c r="C3" s="3"/>
      <c r="D3" s="6" t="s">
        <v>10</v>
      </c>
      <c r="E3" s="6" t="s">
        <v>29</v>
      </c>
      <c r="F3" s="6" t="s">
        <v>10</v>
      </c>
      <c r="G3" s="4"/>
      <c r="H3" s="48" t="s">
        <v>17</v>
      </c>
      <c r="I3" s="5"/>
      <c r="J3" s="69" t="s">
        <v>0</v>
      </c>
      <c r="K3" s="76"/>
      <c r="L3" s="69" t="s">
        <v>0</v>
      </c>
      <c r="M3" s="76"/>
      <c r="N3" s="69" t="s">
        <v>0</v>
      </c>
      <c r="O3" s="76"/>
      <c r="P3" s="69" t="s">
        <v>0</v>
      </c>
      <c r="Q3" s="76"/>
      <c r="R3" s="69" t="s">
        <v>0</v>
      </c>
      <c r="S3" s="76"/>
      <c r="T3" s="77" t="s">
        <v>0</v>
      </c>
      <c r="U3" s="116"/>
      <c r="V3" s="38"/>
      <c r="W3" s="89" t="s">
        <v>14</v>
      </c>
      <c r="X3" s="5"/>
      <c r="Y3" s="89" t="s">
        <v>15</v>
      </c>
      <c r="Z3" s="5"/>
      <c r="AA3" s="89" t="s">
        <v>13</v>
      </c>
    </row>
    <row r="4" spans="1:28" ht="19.5" thickTop="1" x14ac:dyDescent="0.3">
      <c r="A4" s="18" t="s">
        <v>304</v>
      </c>
      <c r="B4" s="24" t="s">
        <v>69</v>
      </c>
      <c r="C4" s="24" t="s">
        <v>70</v>
      </c>
      <c r="D4" s="42">
        <f>H4/U4</f>
        <v>0.93500000000000005</v>
      </c>
      <c r="E4" s="61">
        <v>374</v>
      </c>
      <c r="F4" s="42">
        <f>E4/400</f>
        <v>0.93500000000000005</v>
      </c>
      <c r="G4" s="13"/>
      <c r="H4" s="115">
        <f>SUM(J4,L4,N4, P4,R4,T4)</f>
        <v>374</v>
      </c>
      <c r="I4" s="10"/>
      <c r="J4" s="108">
        <v>91</v>
      </c>
      <c r="K4" s="109"/>
      <c r="L4" s="108">
        <v>95</v>
      </c>
      <c r="M4" s="78"/>
      <c r="N4" s="132">
        <v>0</v>
      </c>
      <c r="O4" s="79"/>
      <c r="P4" s="110">
        <v>95</v>
      </c>
      <c r="Q4" s="79"/>
      <c r="R4" s="110">
        <v>93</v>
      </c>
      <c r="S4" s="79"/>
      <c r="T4" s="160">
        <v>0</v>
      </c>
      <c r="U4" s="81">
        <v>400</v>
      </c>
      <c r="V4" s="28"/>
      <c r="W4" s="156">
        <f>SUM(J4,L4,N4,P4,R4,T4)</f>
        <v>374</v>
      </c>
      <c r="X4" s="28"/>
      <c r="Y4" s="162">
        <v>374</v>
      </c>
      <c r="Z4" s="10"/>
      <c r="AA4" s="159" t="s">
        <v>304</v>
      </c>
      <c r="AB4" s="141"/>
    </row>
    <row r="5" spans="1:28" x14ac:dyDescent="0.3">
      <c r="A5" s="18" t="s">
        <v>305</v>
      </c>
      <c r="B5" s="12" t="s">
        <v>100</v>
      </c>
      <c r="C5" s="12" t="s">
        <v>101</v>
      </c>
      <c r="D5" s="42">
        <f>H5/U5</f>
        <v>1.0900000000000001</v>
      </c>
      <c r="E5" s="11">
        <v>373</v>
      </c>
      <c r="F5" s="42">
        <f>E5/400</f>
        <v>0.9325</v>
      </c>
      <c r="G5" s="28"/>
      <c r="H5" s="115">
        <f>SUM(J5,L5,N5, P5,R5,T5)</f>
        <v>545</v>
      </c>
      <c r="I5" s="10"/>
      <c r="J5" s="108">
        <v>97</v>
      </c>
      <c r="K5" s="78"/>
      <c r="L5" s="108">
        <v>92</v>
      </c>
      <c r="M5" s="78"/>
      <c r="N5" s="108">
        <v>93</v>
      </c>
      <c r="O5" s="78"/>
      <c r="P5" s="108">
        <v>91</v>
      </c>
      <c r="Q5" s="88"/>
      <c r="R5" s="131">
        <v>84</v>
      </c>
      <c r="S5" s="80"/>
      <c r="T5" s="131">
        <v>88</v>
      </c>
      <c r="U5" s="81">
        <v>500</v>
      </c>
      <c r="V5" s="28"/>
      <c r="W5" s="156">
        <f t="shared" ref="W5" si="0">SUM(J5,L5,N5,P5,R5,T5)</f>
        <v>545</v>
      </c>
      <c r="X5" s="28"/>
      <c r="Y5" s="140">
        <v>373</v>
      </c>
      <c r="Z5" s="10"/>
      <c r="AA5" s="145" t="s">
        <v>305</v>
      </c>
      <c r="AB5" s="141"/>
    </row>
    <row r="6" spans="1:28" x14ac:dyDescent="0.3">
      <c r="A6" s="128" t="s">
        <v>297</v>
      </c>
      <c r="B6" s="13"/>
      <c r="C6" s="13"/>
      <c r="D6" s="43"/>
      <c r="E6" s="10"/>
      <c r="F6" s="43"/>
      <c r="G6" s="28"/>
      <c r="H6" s="46"/>
      <c r="I6" s="10"/>
      <c r="J6" s="109"/>
      <c r="K6" s="109"/>
      <c r="L6" s="109"/>
      <c r="M6" s="78"/>
      <c r="N6" s="78"/>
      <c r="O6" s="78"/>
      <c r="P6" s="78"/>
      <c r="Q6" s="88"/>
      <c r="R6" s="78"/>
      <c r="S6" s="80"/>
      <c r="T6" s="78"/>
      <c r="U6" s="88"/>
      <c r="V6" s="28"/>
      <c r="W6" s="157"/>
      <c r="X6" s="28"/>
      <c r="Y6" s="46"/>
      <c r="Z6" s="10"/>
      <c r="AA6" s="10"/>
      <c r="AB6" s="141"/>
    </row>
    <row r="7" spans="1:28" x14ac:dyDescent="0.3">
      <c r="A7" s="18" t="s">
        <v>306</v>
      </c>
      <c r="B7" s="12" t="s">
        <v>105</v>
      </c>
      <c r="C7" s="12" t="s">
        <v>106</v>
      </c>
      <c r="D7" s="42">
        <f>H7/U7</f>
        <v>1.0820000000000001</v>
      </c>
      <c r="E7" s="11">
        <v>362</v>
      </c>
      <c r="F7" s="42">
        <f>E7/400</f>
        <v>0.90500000000000003</v>
      </c>
      <c r="G7" s="28"/>
      <c r="H7" s="115">
        <f>SUM(J7,L7,N7, P7,R7,T7)</f>
        <v>541</v>
      </c>
      <c r="I7" s="10"/>
      <c r="J7" s="108">
        <v>90</v>
      </c>
      <c r="K7" s="78"/>
      <c r="L7" s="131">
        <v>87</v>
      </c>
      <c r="M7" s="78"/>
      <c r="N7" s="108">
        <v>93</v>
      </c>
      <c r="O7" s="78"/>
      <c r="P7" s="108">
        <v>92</v>
      </c>
      <c r="Q7" s="88"/>
      <c r="R7" s="131">
        <v>87</v>
      </c>
      <c r="S7" s="80"/>
      <c r="T7" s="108">
        <v>92</v>
      </c>
      <c r="U7" s="81">
        <v>500</v>
      </c>
      <c r="V7" s="28"/>
      <c r="W7" s="156">
        <f>SUM(J7,L7,N7,P7,R7,T7)</f>
        <v>541</v>
      </c>
      <c r="X7" s="28"/>
      <c r="Y7" s="140">
        <v>367</v>
      </c>
      <c r="Z7" s="10"/>
      <c r="AA7" s="145" t="s">
        <v>327</v>
      </c>
      <c r="AB7" s="141"/>
    </row>
    <row r="8" spans="1:28" x14ac:dyDescent="0.3">
      <c r="A8" s="18" t="s">
        <v>307</v>
      </c>
      <c r="B8" s="12" t="s">
        <v>178</v>
      </c>
      <c r="C8" s="12" t="s">
        <v>179</v>
      </c>
      <c r="D8" s="42">
        <f>H8/U8</f>
        <v>1.2233333333333334</v>
      </c>
      <c r="E8" s="11">
        <v>277</v>
      </c>
      <c r="F8" s="42">
        <f>E8/300</f>
        <v>0.92333333333333334</v>
      </c>
      <c r="G8" s="28"/>
      <c r="H8" s="115">
        <f>SUM(J8,L8,N8, P8,R8,T8)</f>
        <v>367</v>
      </c>
      <c r="I8" s="10"/>
      <c r="J8" s="108">
        <v>93</v>
      </c>
      <c r="K8" s="78"/>
      <c r="L8" s="131">
        <v>0</v>
      </c>
      <c r="M8" s="78"/>
      <c r="N8" s="108">
        <v>88</v>
      </c>
      <c r="O8" s="78"/>
      <c r="P8" s="131">
        <v>0</v>
      </c>
      <c r="Q8" s="88"/>
      <c r="R8" s="108">
        <v>96</v>
      </c>
      <c r="S8" s="87"/>
      <c r="T8" s="108">
        <v>90</v>
      </c>
      <c r="U8" s="81">
        <v>300</v>
      </c>
      <c r="V8" s="28"/>
      <c r="W8" s="156">
        <f>SUM(J8,L8,N8,P8,R8,T8)</f>
        <v>367</v>
      </c>
      <c r="X8" s="28"/>
      <c r="Y8" s="140">
        <v>367</v>
      </c>
      <c r="Z8" s="10"/>
      <c r="AA8" s="145" t="s">
        <v>328</v>
      </c>
      <c r="AB8" s="141"/>
    </row>
    <row r="9" spans="1:28" x14ac:dyDescent="0.3">
      <c r="A9" s="18" t="s">
        <v>308</v>
      </c>
      <c r="B9" s="12" t="s">
        <v>186</v>
      </c>
      <c r="C9" s="12" t="s">
        <v>187</v>
      </c>
      <c r="D9" s="42">
        <f>H9/U9</f>
        <v>1.2066666666666668</v>
      </c>
      <c r="E9" s="11">
        <v>275</v>
      </c>
      <c r="F9" s="42">
        <f>E9/300</f>
        <v>0.91666666666666663</v>
      </c>
      <c r="G9" s="28"/>
      <c r="H9" s="115">
        <f>SUM(J9,L9,N9, P9,R9,T9)</f>
        <v>362</v>
      </c>
      <c r="I9" s="10"/>
      <c r="J9" s="108">
        <v>93</v>
      </c>
      <c r="K9" s="78"/>
      <c r="L9" s="131">
        <v>0</v>
      </c>
      <c r="M9" s="78"/>
      <c r="N9" s="108">
        <v>91</v>
      </c>
      <c r="O9" s="78"/>
      <c r="P9" s="108">
        <v>91</v>
      </c>
      <c r="Q9" s="88"/>
      <c r="R9" s="131">
        <v>0</v>
      </c>
      <c r="S9" s="80"/>
      <c r="T9" s="108">
        <v>87</v>
      </c>
      <c r="U9" s="81">
        <v>300</v>
      </c>
      <c r="V9" s="28"/>
      <c r="W9" s="156">
        <f>SUM(J9,L9,N9,P9,R9,T9)</f>
        <v>362</v>
      </c>
      <c r="X9" s="28"/>
      <c r="Y9" s="140">
        <v>362</v>
      </c>
      <c r="Z9" s="10"/>
      <c r="AA9" s="158"/>
      <c r="AB9" s="141"/>
    </row>
    <row r="10" spans="1:28" x14ac:dyDescent="0.3">
      <c r="A10" s="18" t="s">
        <v>309</v>
      </c>
      <c r="B10" s="12" t="s">
        <v>36</v>
      </c>
      <c r="C10" s="12" t="s">
        <v>281</v>
      </c>
      <c r="D10" s="42">
        <f>H10/U10</f>
        <v>1.1100000000000001</v>
      </c>
      <c r="E10" s="11">
        <v>353</v>
      </c>
      <c r="F10" s="42">
        <f>E10/400</f>
        <v>0.88249999999999995</v>
      </c>
      <c r="G10" s="28"/>
      <c r="H10" s="115">
        <f>SUM(J10,L10,N10, P10,R10,T10)</f>
        <v>444</v>
      </c>
      <c r="I10" s="10"/>
      <c r="J10" s="131">
        <v>0</v>
      </c>
      <c r="K10" s="78"/>
      <c r="L10" s="108">
        <v>89</v>
      </c>
      <c r="M10" s="109"/>
      <c r="N10" s="108">
        <v>88</v>
      </c>
      <c r="O10" s="78"/>
      <c r="P10" s="108">
        <v>92</v>
      </c>
      <c r="Q10" s="123"/>
      <c r="R10" s="131">
        <v>84</v>
      </c>
      <c r="S10" s="80"/>
      <c r="T10" s="108">
        <v>91</v>
      </c>
      <c r="U10" s="81">
        <v>400</v>
      </c>
      <c r="V10" s="28"/>
      <c r="W10" s="156">
        <f>SUM(J10,L10,N10,P10,R10,T10)</f>
        <v>444</v>
      </c>
      <c r="X10" s="28"/>
      <c r="Y10" s="140">
        <v>360</v>
      </c>
      <c r="Z10" s="10"/>
      <c r="AA10" s="158"/>
      <c r="AB10" s="141"/>
    </row>
    <row r="11" spans="1:28" x14ac:dyDescent="0.3">
      <c r="A11" s="18" t="s">
        <v>310</v>
      </c>
      <c r="B11" s="26" t="s">
        <v>61</v>
      </c>
      <c r="C11" s="26" t="s">
        <v>62</v>
      </c>
      <c r="D11" s="42">
        <f>H11/U11</f>
        <v>0.88749999999999996</v>
      </c>
      <c r="E11" s="63">
        <v>355</v>
      </c>
      <c r="F11" s="42">
        <f>E11/400</f>
        <v>0.88749999999999996</v>
      </c>
      <c r="G11" s="13"/>
      <c r="H11" s="115">
        <f>SUM(J11,L11,N11, P11,R11,T11)</f>
        <v>355</v>
      </c>
      <c r="I11" s="10"/>
      <c r="J11" s="114">
        <v>86</v>
      </c>
      <c r="K11" s="109"/>
      <c r="L11" s="108">
        <v>87</v>
      </c>
      <c r="M11" s="78"/>
      <c r="N11" s="131">
        <v>0</v>
      </c>
      <c r="O11" s="78"/>
      <c r="P11" s="108">
        <v>87</v>
      </c>
      <c r="Q11" s="109"/>
      <c r="R11" s="108">
        <v>95</v>
      </c>
      <c r="S11" s="78"/>
      <c r="T11" s="130">
        <v>0</v>
      </c>
      <c r="U11" s="81">
        <v>400</v>
      </c>
      <c r="V11" s="28"/>
      <c r="W11" s="156">
        <f>SUM(J11,L11,N11,P11,R11,T11)</f>
        <v>355</v>
      </c>
      <c r="X11" s="28"/>
      <c r="Y11" s="140">
        <v>355</v>
      </c>
      <c r="Z11" s="10"/>
      <c r="AA11" s="158"/>
      <c r="AB11" s="141"/>
    </row>
    <row r="12" spans="1:28" x14ac:dyDescent="0.3">
      <c r="A12" s="18" t="s">
        <v>311</v>
      </c>
      <c r="B12" s="12" t="s">
        <v>116</v>
      </c>
      <c r="C12" s="12" t="s">
        <v>117</v>
      </c>
      <c r="D12" s="42">
        <f>H12/U12</f>
        <v>1.044</v>
      </c>
      <c r="E12" s="61">
        <v>354</v>
      </c>
      <c r="F12" s="42">
        <f>E12/400</f>
        <v>0.88500000000000001</v>
      </c>
      <c r="G12" s="13"/>
      <c r="H12" s="115">
        <f>SUM(J12,L12,N12, P12,R12,T12)</f>
        <v>522</v>
      </c>
      <c r="I12" s="10"/>
      <c r="J12" s="114">
        <v>91</v>
      </c>
      <c r="K12" s="109"/>
      <c r="L12" s="108">
        <v>88</v>
      </c>
      <c r="M12" s="78"/>
      <c r="N12" s="132">
        <v>85</v>
      </c>
      <c r="O12" s="79"/>
      <c r="P12" s="110">
        <v>89</v>
      </c>
      <c r="Q12" s="113"/>
      <c r="R12" s="110">
        <v>86</v>
      </c>
      <c r="S12" s="79"/>
      <c r="T12" s="160">
        <v>83</v>
      </c>
      <c r="U12" s="81">
        <v>500</v>
      </c>
      <c r="V12" s="28"/>
      <c r="W12" s="156">
        <f>SUM(J12,L12,N12,P12,R12,T12)</f>
        <v>522</v>
      </c>
      <c r="X12" s="28"/>
      <c r="Y12" s="140">
        <v>354</v>
      </c>
      <c r="Z12" s="10"/>
      <c r="AA12" s="158"/>
      <c r="AB12" s="141"/>
    </row>
    <row r="13" spans="1:28" x14ac:dyDescent="0.3">
      <c r="A13" s="18" t="s">
        <v>312</v>
      </c>
      <c r="B13" s="12" t="s">
        <v>86</v>
      </c>
      <c r="C13" s="12" t="s">
        <v>87</v>
      </c>
      <c r="D13" s="42">
        <f>H13/U13</f>
        <v>1.1733333333333333</v>
      </c>
      <c r="E13" s="61">
        <v>260</v>
      </c>
      <c r="F13" s="42">
        <f>E13/300</f>
        <v>0.8666666666666667</v>
      </c>
      <c r="G13" s="13"/>
      <c r="H13" s="115">
        <f>SUM(J13,L13,N13, P13,R13,T13)</f>
        <v>352</v>
      </c>
      <c r="I13" s="10"/>
      <c r="J13" s="108">
        <v>89</v>
      </c>
      <c r="K13" s="109"/>
      <c r="L13" s="108">
        <v>85</v>
      </c>
      <c r="M13" s="78"/>
      <c r="N13" s="131">
        <v>0</v>
      </c>
      <c r="O13" s="78"/>
      <c r="P13" s="108">
        <v>86</v>
      </c>
      <c r="Q13" s="78"/>
      <c r="R13" s="131">
        <v>0</v>
      </c>
      <c r="S13" s="78"/>
      <c r="T13" s="114">
        <v>92</v>
      </c>
      <c r="U13" s="81">
        <v>300</v>
      </c>
      <c r="V13" s="28"/>
      <c r="W13" s="156">
        <f>SUM(J13,L13,N13,P13,R13,T13)</f>
        <v>352</v>
      </c>
      <c r="X13" s="28"/>
      <c r="Y13" s="140">
        <v>352</v>
      </c>
      <c r="Z13" s="10"/>
      <c r="AA13" s="158"/>
      <c r="AB13" s="141"/>
    </row>
    <row r="14" spans="1:28" ht="17.45" customHeight="1" x14ac:dyDescent="0.3">
      <c r="A14" s="18" t="s">
        <v>313</v>
      </c>
      <c r="B14" s="26" t="s">
        <v>146</v>
      </c>
      <c r="C14" s="26" t="s">
        <v>147</v>
      </c>
      <c r="D14" s="42">
        <f>H14/U14</f>
        <v>1.07</v>
      </c>
      <c r="E14" s="61">
        <v>347</v>
      </c>
      <c r="F14" s="42">
        <f>E14/400</f>
        <v>0.86750000000000005</v>
      </c>
      <c r="G14" s="13"/>
      <c r="H14" s="115">
        <f>SUM(J14,L14,N14, P14,R14,T14)</f>
        <v>428</v>
      </c>
      <c r="I14" s="10"/>
      <c r="J14" s="114">
        <v>91</v>
      </c>
      <c r="K14" s="78"/>
      <c r="L14" s="108">
        <v>86</v>
      </c>
      <c r="M14" s="78"/>
      <c r="N14" s="108">
        <v>87</v>
      </c>
      <c r="O14" s="78"/>
      <c r="P14" s="131">
        <v>0</v>
      </c>
      <c r="Q14" s="78"/>
      <c r="R14" s="108">
        <v>83</v>
      </c>
      <c r="S14" s="78"/>
      <c r="T14" s="130">
        <v>81</v>
      </c>
      <c r="U14" s="81">
        <v>400</v>
      </c>
      <c r="V14" s="28"/>
      <c r="W14" s="156">
        <f>SUM(J14,L14,N14,P14,R14,T14)</f>
        <v>428</v>
      </c>
      <c r="X14" s="28"/>
      <c r="Y14" s="140">
        <v>347</v>
      </c>
      <c r="Z14" s="10"/>
      <c r="AA14" s="158"/>
      <c r="AB14" s="141"/>
    </row>
    <row r="15" spans="1:28" x14ac:dyDescent="0.3">
      <c r="A15" s="18" t="s">
        <v>313</v>
      </c>
      <c r="B15" s="26" t="s">
        <v>49</v>
      </c>
      <c r="C15" s="26" t="s">
        <v>50</v>
      </c>
      <c r="D15" s="42">
        <f>H15/U15</f>
        <v>1.004</v>
      </c>
      <c r="E15" s="11">
        <v>345</v>
      </c>
      <c r="F15" s="42">
        <f>E15/400</f>
        <v>0.86250000000000004</v>
      </c>
      <c r="G15" s="28"/>
      <c r="H15" s="115">
        <f>SUM(J15,L15,N15, P15,R15,T15)</f>
        <v>502</v>
      </c>
      <c r="I15" s="10"/>
      <c r="J15" s="108">
        <v>86</v>
      </c>
      <c r="K15" s="78"/>
      <c r="L15" s="131">
        <v>74</v>
      </c>
      <c r="M15" s="78"/>
      <c r="N15" s="108">
        <v>89</v>
      </c>
      <c r="O15" s="78"/>
      <c r="P15" s="108">
        <v>89</v>
      </c>
      <c r="Q15" s="88"/>
      <c r="R15" s="131">
        <v>81</v>
      </c>
      <c r="S15" s="80"/>
      <c r="T15" s="108">
        <v>83</v>
      </c>
      <c r="U15" s="81">
        <v>500</v>
      </c>
      <c r="V15" s="28"/>
      <c r="W15" s="156">
        <f>SUM(J15,L15,N15,P15,R15,T15)</f>
        <v>502</v>
      </c>
      <c r="X15" s="28"/>
      <c r="Y15" s="140">
        <v>347</v>
      </c>
      <c r="Z15" s="10"/>
      <c r="AA15" s="158"/>
      <c r="AB15" s="141"/>
    </row>
    <row r="16" spans="1:28" x14ac:dyDescent="0.3">
      <c r="A16" s="18" t="s">
        <v>315</v>
      </c>
      <c r="B16" s="26" t="s">
        <v>83</v>
      </c>
      <c r="C16" s="26" t="s">
        <v>157</v>
      </c>
      <c r="D16" s="42">
        <f>H16/U16</f>
        <v>0.84499999999999997</v>
      </c>
      <c r="E16" s="11">
        <v>338</v>
      </c>
      <c r="F16" s="42">
        <f>E16/400</f>
        <v>0.84499999999999997</v>
      </c>
      <c r="G16" s="28"/>
      <c r="H16" s="115">
        <f>SUM(J16,L16,N16, P16,R16,T16)</f>
        <v>338</v>
      </c>
      <c r="I16" s="10"/>
      <c r="J16" s="108">
        <v>78</v>
      </c>
      <c r="K16" s="78"/>
      <c r="L16" s="108">
        <v>84</v>
      </c>
      <c r="M16" s="109"/>
      <c r="N16" s="108">
        <v>90</v>
      </c>
      <c r="O16" s="78"/>
      <c r="P16" s="108">
        <v>86</v>
      </c>
      <c r="Q16" s="88"/>
      <c r="R16" s="131">
        <v>0</v>
      </c>
      <c r="S16" s="80"/>
      <c r="T16" s="131">
        <v>0</v>
      </c>
      <c r="U16" s="81">
        <v>400</v>
      </c>
      <c r="V16" s="28"/>
      <c r="W16" s="156">
        <f>SUM(J16,L16,N16,P16,R16,T16)</f>
        <v>338</v>
      </c>
      <c r="X16" s="28"/>
      <c r="Y16" s="140">
        <v>338</v>
      </c>
      <c r="Z16" s="10"/>
      <c r="AA16" s="158"/>
      <c r="AB16" s="141"/>
    </row>
    <row r="17" spans="1:28" x14ac:dyDescent="0.3">
      <c r="A17" s="128" t="s">
        <v>298</v>
      </c>
      <c r="B17" s="13"/>
      <c r="C17" s="13"/>
      <c r="D17" s="43"/>
      <c r="E17" s="121"/>
      <c r="F17" s="43"/>
      <c r="G17" s="13"/>
      <c r="H17" s="46"/>
      <c r="I17" s="10"/>
      <c r="J17" s="109"/>
      <c r="K17" s="109"/>
      <c r="L17" s="109"/>
      <c r="M17" s="78"/>
      <c r="N17" s="78"/>
      <c r="O17" s="78"/>
      <c r="P17" s="78"/>
      <c r="Q17" s="78"/>
      <c r="R17" s="78"/>
      <c r="S17" s="78"/>
      <c r="T17" s="78"/>
      <c r="U17" s="88"/>
      <c r="V17" s="28"/>
      <c r="W17" s="157"/>
      <c r="X17" s="28"/>
      <c r="Y17" s="46"/>
      <c r="Z17" s="10"/>
      <c r="AA17" s="10"/>
      <c r="AB17" s="141"/>
    </row>
    <row r="18" spans="1:28" x14ac:dyDescent="0.3">
      <c r="A18" s="18" t="s">
        <v>306</v>
      </c>
      <c r="B18" s="12" t="s">
        <v>277</v>
      </c>
      <c r="C18" s="12" t="s">
        <v>190</v>
      </c>
      <c r="D18" s="42">
        <f>H18/U18</f>
        <v>1.2033333333333334</v>
      </c>
      <c r="E18" s="11">
        <v>266</v>
      </c>
      <c r="F18" s="42">
        <f>E18/300</f>
        <v>0.88666666666666671</v>
      </c>
      <c r="G18" s="28"/>
      <c r="H18" s="115">
        <f>SUM(J18,L18,N18, P18,R18,T18)</f>
        <v>361</v>
      </c>
      <c r="I18" s="10"/>
      <c r="J18" s="131">
        <v>0</v>
      </c>
      <c r="K18" s="78"/>
      <c r="L18" s="108">
        <v>82</v>
      </c>
      <c r="M18" s="109"/>
      <c r="N18" s="108">
        <v>88</v>
      </c>
      <c r="O18" s="78"/>
      <c r="P18" s="108">
        <v>96</v>
      </c>
      <c r="Q18" s="88"/>
      <c r="R18" s="131">
        <v>0</v>
      </c>
      <c r="S18" s="80"/>
      <c r="T18" s="108">
        <v>95</v>
      </c>
      <c r="U18" s="81">
        <v>300</v>
      </c>
      <c r="V18" s="28"/>
      <c r="W18" s="156">
        <f>SUM(J18,L18,N18,P18,R18,T18)</f>
        <v>361</v>
      </c>
      <c r="X18" s="28"/>
      <c r="Y18" s="140">
        <v>361</v>
      </c>
      <c r="Z18" s="10"/>
      <c r="AA18" s="145" t="s">
        <v>329</v>
      </c>
      <c r="AB18" s="141"/>
    </row>
    <row r="19" spans="1:28" x14ac:dyDescent="0.3">
      <c r="A19" s="18" t="s">
        <v>307</v>
      </c>
      <c r="B19" s="12" t="s">
        <v>65</v>
      </c>
      <c r="C19" s="12" t="s">
        <v>107</v>
      </c>
      <c r="D19" s="42">
        <f>H19/U19</f>
        <v>1.028</v>
      </c>
      <c r="E19" s="61">
        <v>347</v>
      </c>
      <c r="F19" s="42">
        <f>E19/400</f>
        <v>0.86750000000000005</v>
      </c>
      <c r="G19" s="13"/>
      <c r="H19" s="115">
        <f>SUM(J19,L19,N19, P19,R19,T19)</f>
        <v>514</v>
      </c>
      <c r="I19" s="10"/>
      <c r="J19" s="130">
        <v>82</v>
      </c>
      <c r="K19" s="78"/>
      <c r="L19" s="108">
        <v>87</v>
      </c>
      <c r="M19" s="109"/>
      <c r="N19" s="108">
        <v>85</v>
      </c>
      <c r="O19" s="78"/>
      <c r="P19" s="108">
        <v>90</v>
      </c>
      <c r="Q19" s="78"/>
      <c r="R19" s="131">
        <v>85</v>
      </c>
      <c r="S19" s="78"/>
      <c r="T19" s="114">
        <v>85</v>
      </c>
      <c r="U19" s="81">
        <v>500</v>
      </c>
      <c r="V19" s="28"/>
      <c r="W19" s="156">
        <f>SUM(J19,L19,N19,P19,R19,T19)</f>
        <v>514</v>
      </c>
      <c r="X19" s="28"/>
      <c r="Y19" s="140">
        <v>347</v>
      </c>
      <c r="Z19" s="10"/>
      <c r="AA19" s="145" t="s">
        <v>330</v>
      </c>
      <c r="AB19" s="141"/>
    </row>
    <row r="20" spans="1:28" x14ac:dyDescent="0.3">
      <c r="A20" s="18" t="s">
        <v>308</v>
      </c>
      <c r="B20" s="26" t="s">
        <v>119</v>
      </c>
      <c r="C20" s="26" t="s">
        <v>148</v>
      </c>
      <c r="D20" s="42">
        <f>H20/U20</f>
        <v>1.0649999999999999</v>
      </c>
      <c r="E20" s="11">
        <v>338</v>
      </c>
      <c r="F20" s="42">
        <f>E20/400</f>
        <v>0.84499999999999997</v>
      </c>
      <c r="G20" s="28"/>
      <c r="H20" s="115">
        <f>SUM(J20,L20,N20, P20,R20,T20)</f>
        <v>426</v>
      </c>
      <c r="I20" s="10"/>
      <c r="J20" s="131">
        <v>81</v>
      </c>
      <c r="K20" s="78"/>
      <c r="L20" s="108">
        <v>86</v>
      </c>
      <c r="M20" s="109"/>
      <c r="N20" s="108">
        <v>84</v>
      </c>
      <c r="O20" s="78"/>
      <c r="P20" s="108">
        <v>87</v>
      </c>
      <c r="Q20" s="88"/>
      <c r="R20" s="131">
        <v>0</v>
      </c>
      <c r="S20" s="80"/>
      <c r="T20" s="108">
        <v>88</v>
      </c>
      <c r="U20" s="81">
        <v>400</v>
      </c>
      <c r="V20" s="28"/>
      <c r="W20" s="156">
        <f>SUM(J20,L20,N20,P20,R20,T20)</f>
        <v>426</v>
      </c>
      <c r="X20" s="28"/>
      <c r="Y20" s="140">
        <v>345</v>
      </c>
      <c r="Z20" s="10"/>
      <c r="AA20" s="158"/>
      <c r="AB20" s="141"/>
    </row>
    <row r="21" spans="1:28" x14ac:dyDescent="0.3">
      <c r="A21" s="18" t="s">
        <v>309</v>
      </c>
      <c r="B21" s="24" t="s">
        <v>73</v>
      </c>
      <c r="C21" s="24" t="s">
        <v>72</v>
      </c>
      <c r="D21" s="42">
        <f>H21/U21</f>
        <v>1.0649999999999999</v>
      </c>
      <c r="E21" s="11">
        <v>343</v>
      </c>
      <c r="F21" s="42">
        <f>E21/400</f>
        <v>0.85750000000000004</v>
      </c>
      <c r="G21" s="28"/>
      <c r="H21" s="115">
        <f>SUM(J21,L21,N21, P21,R21,T21)</f>
        <v>426</v>
      </c>
      <c r="I21" s="10"/>
      <c r="J21" s="108">
        <v>83</v>
      </c>
      <c r="K21" s="109"/>
      <c r="L21" s="108">
        <v>88</v>
      </c>
      <c r="M21" s="78"/>
      <c r="N21" s="131">
        <v>0</v>
      </c>
      <c r="O21" s="78"/>
      <c r="P21" s="108">
        <v>89</v>
      </c>
      <c r="Q21" s="88"/>
      <c r="R21" s="108">
        <v>83</v>
      </c>
      <c r="S21" s="80"/>
      <c r="T21" s="131">
        <v>83</v>
      </c>
      <c r="U21" s="81">
        <v>400</v>
      </c>
      <c r="V21" s="28"/>
      <c r="W21" s="156">
        <f>SUM(J21,L21,N21,P21,R21,T21)</f>
        <v>426</v>
      </c>
      <c r="X21" s="28"/>
      <c r="Y21" s="140">
        <v>343</v>
      </c>
      <c r="Z21" s="10"/>
      <c r="AA21" s="158"/>
      <c r="AB21" s="141"/>
    </row>
    <row r="22" spans="1:28" x14ac:dyDescent="0.3">
      <c r="A22" s="18" t="s">
        <v>310</v>
      </c>
      <c r="B22" s="26" t="s">
        <v>144</v>
      </c>
      <c r="C22" s="26" t="s">
        <v>145</v>
      </c>
      <c r="D22" s="42">
        <f>H22/U22</f>
        <v>0.996</v>
      </c>
      <c r="E22" s="11">
        <v>337</v>
      </c>
      <c r="F22" s="42">
        <f>E22/400</f>
        <v>0.84250000000000003</v>
      </c>
      <c r="G22" s="28"/>
      <c r="H22" s="115">
        <f>SUM(J22,L22,N22, P22,R22,T22)</f>
        <v>498</v>
      </c>
      <c r="I22" s="10"/>
      <c r="J22" s="108">
        <v>84</v>
      </c>
      <c r="K22" s="109"/>
      <c r="L22" s="108">
        <v>84</v>
      </c>
      <c r="M22" s="78"/>
      <c r="N22" s="131">
        <v>80</v>
      </c>
      <c r="O22" s="78"/>
      <c r="P22" s="108">
        <v>85</v>
      </c>
      <c r="Q22" s="88"/>
      <c r="R22" s="108">
        <v>84</v>
      </c>
      <c r="S22" s="80"/>
      <c r="T22" s="131">
        <v>81</v>
      </c>
      <c r="U22" s="81">
        <v>500</v>
      </c>
      <c r="V22" s="28"/>
      <c r="W22" s="156">
        <f>SUM(J22,L22,N22,P22,R22,T22)</f>
        <v>498</v>
      </c>
      <c r="X22" s="28"/>
      <c r="Y22" s="140">
        <v>337</v>
      </c>
      <c r="Z22" s="10"/>
      <c r="AA22" s="158"/>
      <c r="AB22" s="141"/>
    </row>
    <row r="23" spans="1:28" x14ac:dyDescent="0.3">
      <c r="A23" s="18" t="s">
        <v>311</v>
      </c>
      <c r="B23" s="12" t="s">
        <v>109</v>
      </c>
      <c r="C23" s="12" t="s">
        <v>108</v>
      </c>
      <c r="D23" s="42">
        <f>H23/U23</f>
        <v>0.96799999999999997</v>
      </c>
      <c r="E23" s="11">
        <v>332</v>
      </c>
      <c r="F23" s="42">
        <f>E23/400</f>
        <v>0.83</v>
      </c>
      <c r="G23" s="28"/>
      <c r="H23" s="115">
        <f>SUM(J23,L23,N23, P23,R23,T23)</f>
        <v>484</v>
      </c>
      <c r="I23" s="10"/>
      <c r="J23" s="108">
        <v>82</v>
      </c>
      <c r="K23" s="109"/>
      <c r="L23" s="108">
        <v>87</v>
      </c>
      <c r="M23" s="78"/>
      <c r="N23" s="131">
        <v>79</v>
      </c>
      <c r="O23" s="78"/>
      <c r="P23" s="108">
        <v>84</v>
      </c>
      <c r="Q23" s="88"/>
      <c r="R23" s="131">
        <v>69</v>
      </c>
      <c r="S23" s="80"/>
      <c r="T23" s="108">
        <v>83</v>
      </c>
      <c r="U23" s="81">
        <v>500</v>
      </c>
      <c r="V23" s="28"/>
      <c r="W23" s="156">
        <f>SUM(J23,L23,N23,P23,R23,T23)</f>
        <v>484</v>
      </c>
      <c r="X23" s="28"/>
      <c r="Y23" s="140">
        <v>336</v>
      </c>
      <c r="Z23" s="10"/>
      <c r="AA23" s="158"/>
      <c r="AB23" s="141"/>
    </row>
    <row r="24" spans="1:28" x14ac:dyDescent="0.3">
      <c r="A24" s="18" t="s">
        <v>312</v>
      </c>
      <c r="B24" s="26" t="s">
        <v>56</v>
      </c>
      <c r="C24" s="26" t="s">
        <v>55</v>
      </c>
      <c r="D24" s="42">
        <f>H24/U24</f>
        <v>0.95399999999999996</v>
      </c>
      <c r="E24" s="63">
        <v>325</v>
      </c>
      <c r="F24" s="42">
        <f>E24/400</f>
        <v>0.8125</v>
      </c>
      <c r="G24" s="13"/>
      <c r="H24" s="115">
        <f>SUM(J24,L24,N24, P24,R24,T24)</f>
        <v>477</v>
      </c>
      <c r="I24" s="10"/>
      <c r="J24" s="114">
        <v>85</v>
      </c>
      <c r="K24" s="109"/>
      <c r="L24" s="108">
        <v>81</v>
      </c>
      <c r="M24" s="78"/>
      <c r="N24" s="131">
        <v>75</v>
      </c>
      <c r="O24" s="78"/>
      <c r="P24" s="108">
        <v>84</v>
      </c>
      <c r="Q24" s="78"/>
      <c r="R24" s="131">
        <v>73</v>
      </c>
      <c r="S24" s="78"/>
      <c r="T24" s="114">
        <v>79</v>
      </c>
      <c r="U24" s="81">
        <v>500</v>
      </c>
      <c r="V24" s="28"/>
      <c r="W24" s="156">
        <f>SUM(J24,L24,N24,P24,R24,T24)</f>
        <v>477</v>
      </c>
      <c r="X24" s="28"/>
      <c r="Y24" s="140">
        <v>329</v>
      </c>
      <c r="Z24" s="10"/>
      <c r="AA24" s="158"/>
      <c r="AB24" s="141"/>
    </row>
    <row r="25" spans="1:28" x14ac:dyDescent="0.3">
      <c r="A25" s="18" t="s">
        <v>313</v>
      </c>
      <c r="B25" s="12" t="s">
        <v>174</v>
      </c>
      <c r="C25" s="12" t="s">
        <v>175</v>
      </c>
      <c r="D25" s="42">
        <f>H25/U25</f>
        <v>1.0900000000000001</v>
      </c>
      <c r="E25" s="11">
        <v>247</v>
      </c>
      <c r="F25" s="42">
        <f>E25/300</f>
        <v>0.82333333333333336</v>
      </c>
      <c r="G25" s="28"/>
      <c r="H25" s="115">
        <f>SUM(J25,L25,N25, P25,R25,T25)</f>
        <v>327</v>
      </c>
      <c r="I25" s="10"/>
      <c r="J25" s="108">
        <v>84</v>
      </c>
      <c r="K25" s="109"/>
      <c r="L25" s="108">
        <v>86</v>
      </c>
      <c r="M25" s="78"/>
      <c r="N25" s="131">
        <v>0</v>
      </c>
      <c r="O25" s="78"/>
      <c r="P25" s="108">
        <v>77</v>
      </c>
      <c r="Q25" s="88"/>
      <c r="R25" s="131">
        <v>0</v>
      </c>
      <c r="S25" s="80"/>
      <c r="T25" s="108">
        <v>80</v>
      </c>
      <c r="U25" s="81">
        <v>300</v>
      </c>
      <c r="V25" s="28"/>
      <c r="W25" s="156">
        <f>SUM(J25,L25,N25,P25,R25,T25)</f>
        <v>327</v>
      </c>
      <c r="X25" s="28"/>
      <c r="Y25" s="140">
        <v>327</v>
      </c>
      <c r="Z25" s="10"/>
      <c r="AA25" s="158"/>
      <c r="AB25" s="141"/>
    </row>
    <row r="26" spans="1:28" x14ac:dyDescent="0.3">
      <c r="A26" s="18" t="s">
        <v>313</v>
      </c>
      <c r="B26" s="12" t="s">
        <v>134</v>
      </c>
      <c r="C26" s="12" t="s">
        <v>82</v>
      </c>
      <c r="D26" s="42">
        <f>H26/U26</f>
        <v>1.01</v>
      </c>
      <c r="E26" s="61">
        <v>327</v>
      </c>
      <c r="F26" s="42">
        <f>E26/400</f>
        <v>0.8175</v>
      </c>
      <c r="G26" s="13"/>
      <c r="H26" s="115">
        <f>SUM(J26,L26,N26, P26,R26,T26)</f>
        <v>404</v>
      </c>
      <c r="I26" s="10"/>
      <c r="J26" s="130">
        <v>0</v>
      </c>
      <c r="K26" s="78"/>
      <c r="L26" s="108">
        <v>79</v>
      </c>
      <c r="M26" s="109"/>
      <c r="N26" s="108">
        <v>86</v>
      </c>
      <c r="O26" s="78"/>
      <c r="P26" s="108">
        <v>83</v>
      </c>
      <c r="Q26" s="78"/>
      <c r="R26" s="108">
        <v>79</v>
      </c>
      <c r="S26" s="78"/>
      <c r="T26" s="130">
        <v>77</v>
      </c>
      <c r="U26" s="81">
        <v>400</v>
      </c>
      <c r="V26" s="28"/>
      <c r="W26" s="156">
        <f>SUM(J26,L26,N26,P26,R26,T26)</f>
        <v>404</v>
      </c>
      <c r="X26" s="28"/>
      <c r="Y26" s="140">
        <v>327</v>
      </c>
      <c r="Z26" s="10"/>
      <c r="AA26" s="158"/>
      <c r="AB26" s="141"/>
    </row>
    <row r="27" spans="1:28" x14ac:dyDescent="0.3">
      <c r="A27" s="18" t="s">
        <v>314</v>
      </c>
      <c r="B27" s="12" t="s">
        <v>41</v>
      </c>
      <c r="C27" s="12" t="s">
        <v>112</v>
      </c>
      <c r="D27" s="42">
        <f>H27/U27</f>
        <v>0.95599999999999996</v>
      </c>
      <c r="E27" s="11">
        <v>326</v>
      </c>
      <c r="F27" s="42">
        <f>E27/400</f>
        <v>0.81499999999999995</v>
      </c>
      <c r="G27" s="28"/>
      <c r="H27" s="115">
        <f>SUM(J27,L27,N27, P27,R27,T27)</f>
        <v>478</v>
      </c>
      <c r="I27" s="10"/>
      <c r="J27" s="131">
        <v>73</v>
      </c>
      <c r="K27" s="78"/>
      <c r="L27" s="108">
        <v>85</v>
      </c>
      <c r="M27" s="109"/>
      <c r="N27" s="108">
        <v>78</v>
      </c>
      <c r="O27" s="78"/>
      <c r="P27" s="108">
        <v>83</v>
      </c>
      <c r="Q27" s="88"/>
      <c r="R27" s="108">
        <v>80</v>
      </c>
      <c r="S27" s="80"/>
      <c r="T27" s="131">
        <v>79</v>
      </c>
      <c r="U27" s="81">
        <v>500</v>
      </c>
      <c r="V27" s="28"/>
      <c r="W27" s="156">
        <f>SUM(J27,L27,N27,P27,R27,T27)</f>
        <v>478</v>
      </c>
      <c r="X27" s="28"/>
      <c r="Y27" s="140">
        <v>326</v>
      </c>
      <c r="Z27" s="10"/>
      <c r="AA27" s="158"/>
      <c r="AB27" s="141"/>
    </row>
    <row r="28" spans="1:28" x14ac:dyDescent="0.3">
      <c r="A28" s="18" t="s">
        <v>315</v>
      </c>
      <c r="B28" s="12" t="s">
        <v>184</v>
      </c>
      <c r="C28" s="12" t="s">
        <v>185</v>
      </c>
      <c r="D28" s="42">
        <f>H28/U28</f>
        <v>0.92800000000000005</v>
      </c>
      <c r="E28" s="11">
        <v>313</v>
      </c>
      <c r="F28" s="42">
        <f>E28/400</f>
        <v>0.78249999999999997</v>
      </c>
      <c r="G28" s="28"/>
      <c r="H28" s="115">
        <f>SUM(J28,L28,N28, P28,R28,T28)</f>
        <v>464</v>
      </c>
      <c r="I28" s="10"/>
      <c r="J28" s="108">
        <v>82</v>
      </c>
      <c r="K28" s="109"/>
      <c r="L28" s="108">
        <v>81</v>
      </c>
      <c r="M28" s="78"/>
      <c r="N28" s="131">
        <v>69</v>
      </c>
      <c r="O28" s="78"/>
      <c r="P28" s="108">
        <v>76</v>
      </c>
      <c r="Q28" s="88"/>
      <c r="R28" s="131">
        <v>74</v>
      </c>
      <c r="S28" s="80"/>
      <c r="T28" s="108">
        <v>82</v>
      </c>
      <c r="U28" s="81">
        <v>500</v>
      </c>
      <c r="V28" s="28"/>
      <c r="W28" s="156">
        <f>SUM(J28,L28,N28,P28,R28,T28)</f>
        <v>464</v>
      </c>
      <c r="X28" s="28"/>
      <c r="Y28" s="140">
        <v>321</v>
      </c>
      <c r="Z28" s="10"/>
      <c r="AA28" s="158"/>
      <c r="AB28" s="141"/>
    </row>
    <row r="29" spans="1:28" x14ac:dyDescent="0.3">
      <c r="A29" s="128" t="s">
        <v>299</v>
      </c>
      <c r="B29" s="13"/>
      <c r="C29" s="13"/>
      <c r="D29" s="43"/>
      <c r="E29" s="62"/>
      <c r="F29" s="43"/>
      <c r="G29" s="13"/>
      <c r="H29" s="46"/>
      <c r="I29" s="10"/>
      <c r="J29" s="109"/>
      <c r="K29" s="109"/>
      <c r="L29" s="109"/>
      <c r="M29" s="78"/>
      <c r="N29" s="78"/>
      <c r="O29" s="78"/>
      <c r="P29" s="78"/>
      <c r="Q29" s="78"/>
      <c r="R29" s="78"/>
      <c r="S29" s="78"/>
      <c r="T29" s="78"/>
      <c r="U29" s="88"/>
      <c r="V29" s="28"/>
      <c r="W29" s="157"/>
      <c r="X29" s="28"/>
      <c r="Y29" s="46"/>
      <c r="Z29" s="10"/>
      <c r="AA29" s="10"/>
      <c r="AB29" s="141"/>
    </row>
    <row r="30" spans="1:28" x14ac:dyDescent="0.3">
      <c r="A30" s="18" t="s">
        <v>306</v>
      </c>
      <c r="B30" s="26" t="s">
        <v>198</v>
      </c>
      <c r="C30" s="26" t="s">
        <v>199</v>
      </c>
      <c r="D30" s="42">
        <f>H30/U30</f>
        <v>0.95599999999999996</v>
      </c>
      <c r="E30" s="61">
        <v>318</v>
      </c>
      <c r="F30" s="42">
        <f>E30/400</f>
        <v>0.79500000000000004</v>
      </c>
      <c r="G30" s="13"/>
      <c r="H30" s="115">
        <f>SUM(J30,L30,N30, P30,R30,T30)</f>
        <v>478</v>
      </c>
      <c r="I30" s="10"/>
      <c r="J30" s="114">
        <v>86</v>
      </c>
      <c r="K30" s="78"/>
      <c r="L30" s="131">
        <v>74</v>
      </c>
      <c r="M30" s="78"/>
      <c r="N30" s="108">
        <v>76</v>
      </c>
      <c r="O30" s="78"/>
      <c r="P30" s="108">
        <v>82</v>
      </c>
      <c r="Q30" s="78"/>
      <c r="R30" s="131">
        <v>74</v>
      </c>
      <c r="S30" s="78"/>
      <c r="T30" s="114">
        <v>86</v>
      </c>
      <c r="U30" s="81">
        <v>500</v>
      </c>
      <c r="V30" s="28"/>
      <c r="W30" s="156">
        <f>SUM(J30,L30,N30,P30,R30,T30)</f>
        <v>478</v>
      </c>
      <c r="X30" s="28"/>
      <c r="Y30" s="140">
        <v>330</v>
      </c>
      <c r="Z30" s="10"/>
      <c r="AA30" s="145" t="s">
        <v>331</v>
      </c>
      <c r="AB30" s="141"/>
    </row>
    <row r="31" spans="1:28" x14ac:dyDescent="0.3">
      <c r="A31" s="18" t="s">
        <v>307</v>
      </c>
      <c r="B31" s="26" t="s">
        <v>59</v>
      </c>
      <c r="C31" s="26" t="s">
        <v>58</v>
      </c>
      <c r="D31" s="42">
        <f>H31/U31</f>
        <v>0.96599999999999997</v>
      </c>
      <c r="E31" s="11">
        <v>328</v>
      </c>
      <c r="F31" s="42">
        <f>E31/400</f>
        <v>0.82</v>
      </c>
      <c r="G31" s="28"/>
      <c r="H31" s="115">
        <f>SUM(J31,L31,N31, P31,R31,T31)</f>
        <v>483</v>
      </c>
      <c r="I31" s="10"/>
      <c r="J31" s="108">
        <v>80</v>
      </c>
      <c r="K31" s="78"/>
      <c r="L31" s="131">
        <v>72</v>
      </c>
      <c r="M31" s="78"/>
      <c r="N31" s="108">
        <v>80</v>
      </c>
      <c r="O31" s="78"/>
      <c r="P31" s="108">
        <v>86</v>
      </c>
      <c r="Q31" s="88"/>
      <c r="R31" s="131">
        <v>82</v>
      </c>
      <c r="S31" s="80"/>
      <c r="T31" s="108">
        <v>83</v>
      </c>
      <c r="U31" s="81">
        <v>500</v>
      </c>
      <c r="V31" s="28"/>
      <c r="W31" s="156">
        <f>SUM(J31,L31,N31,P31,R31,T31)</f>
        <v>483</v>
      </c>
      <c r="X31" s="28"/>
      <c r="Y31" s="140">
        <v>329</v>
      </c>
      <c r="Z31" s="10"/>
      <c r="AA31" s="145" t="s">
        <v>332</v>
      </c>
      <c r="AB31" s="141"/>
    </row>
    <row r="32" spans="1:28" x14ac:dyDescent="0.3">
      <c r="A32" s="18" t="s">
        <v>309</v>
      </c>
      <c r="B32" s="12" t="s">
        <v>125</v>
      </c>
      <c r="C32" s="12" t="s">
        <v>126</v>
      </c>
      <c r="D32" s="42">
        <f>H32/U32</f>
        <v>0.95199999999999996</v>
      </c>
      <c r="E32" s="61">
        <v>322</v>
      </c>
      <c r="F32" s="42">
        <f>E32/400</f>
        <v>0.80500000000000005</v>
      </c>
      <c r="G32" s="13"/>
      <c r="H32" s="115">
        <f>SUM(J32,L32,N32, P32,R32,T32)</f>
        <v>476</v>
      </c>
      <c r="I32" s="10"/>
      <c r="J32" s="114">
        <v>77</v>
      </c>
      <c r="K32" s="109"/>
      <c r="L32" s="108">
        <v>82</v>
      </c>
      <c r="M32" s="78"/>
      <c r="N32" s="131">
        <v>71</v>
      </c>
      <c r="O32" s="78"/>
      <c r="P32" s="108">
        <v>82</v>
      </c>
      <c r="Q32" s="78"/>
      <c r="R32" s="131">
        <v>81</v>
      </c>
      <c r="S32" s="78"/>
      <c r="T32" s="114">
        <v>83</v>
      </c>
      <c r="U32" s="81">
        <v>500</v>
      </c>
      <c r="V32" s="28"/>
      <c r="W32" s="156">
        <f>SUM(J32,L32,N32,P32,R32,T32)</f>
        <v>476</v>
      </c>
      <c r="X32" s="28"/>
      <c r="Y32" s="140">
        <v>324</v>
      </c>
      <c r="Z32" s="10"/>
      <c r="AA32" s="158"/>
      <c r="AB32" s="141"/>
    </row>
    <row r="33" spans="1:28" x14ac:dyDescent="0.3">
      <c r="A33" s="18" t="s">
        <v>309</v>
      </c>
      <c r="B33" s="12" t="s">
        <v>176</v>
      </c>
      <c r="C33" s="12" t="s">
        <v>177</v>
      </c>
      <c r="D33" s="42">
        <f>H33/U33</f>
        <v>0.93400000000000005</v>
      </c>
      <c r="E33" s="11">
        <v>312</v>
      </c>
      <c r="F33" s="42">
        <f>E33/400</f>
        <v>0.78</v>
      </c>
      <c r="G33" s="28"/>
      <c r="H33" s="115">
        <f>SUM(J33,L33,N33, P33,R33,T33)</f>
        <v>467</v>
      </c>
      <c r="I33" s="10"/>
      <c r="J33" s="108">
        <v>81</v>
      </c>
      <c r="K33" s="78"/>
      <c r="L33" s="131">
        <v>72</v>
      </c>
      <c r="M33" s="78"/>
      <c r="N33" s="108">
        <v>77</v>
      </c>
      <c r="O33" s="78"/>
      <c r="P33" s="108">
        <v>78</v>
      </c>
      <c r="Q33" s="88"/>
      <c r="R33" s="131">
        <v>76</v>
      </c>
      <c r="S33" s="80"/>
      <c r="T33" s="108">
        <v>83</v>
      </c>
      <c r="U33" s="81">
        <v>500</v>
      </c>
      <c r="V33" s="28"/>
      <c r="W33" s="156">
        <f>SUM(J33,L33,N33,P33,R33,T33)</f>
        <v>467</v>
      </c>
      <c r="X33" s="28"/>
      <c r="Y33" s="140">
        <v>319</v>
      </c>
      <c r="Z33" s="10"/>
      <c r="AA33" s="158"/>
      <c r="AB33" s="141"/>
    </row>
    <row r="34" spans="1:28" x14ac:dyDescent="0.3">
      <c r="A34" s="18" t="s">
        <v>312</v>
      </c>
      <c r="B34" s="24" t="s">
        <v>54</v>
      </c>
      <c r="C34" s="24" t="s">
        <v>62</v>
      </c>
      <c r="D34" s="42">
        <f>H34/U34</f>
        <v>0.78200000000000003</v>
      </c>
      <c r="E34" s="11">
        <v>318</v>
      </c>
      <c r="F34" s="42">
        <f>E34/400</f>
        <v>0.79500000000000004</v>
      </c>
      <c r="G34" s="28"/>
      <c r="H34" s="115">
        <f>SUM(J34,L34,N34, P34,R34,T34)</f>
        <v>391</v>
      </c>
      <c r="I34" s="10"/>
      <c r="J34" s="108">
        <v>83</v>
      </c>
      <c r="K34" s="78"/>
      <c r="L34" s="131">
        <v>73</v>
      </c>
      <c r="M34" s="78"/>
      <c r="N34" s="108">
        <v>77</v>
      </c>
      <c r="O34" s="78"/>
      <c r="P34" s="108">
        <v>82</v>
      </c>
      <c r="Q34" s="88"/>
      <c r="R34" s="108">
        <v>76</v>
      </c>
      <c r="S34" s="80"/>
      <c r="T34" s="131">
        <v>0</v>
      </c>
      <c r="U34" s="81">
        <v>500</v>
      </c>
      <c r="V34" s="28"/>
      <c r="W34" s="156">
        <f>SUM(J34,L34,N34,P34,R34,T34)</f>
        <v>391</v>
      </c>
      <c r="X34" s="28"/>
      <c r="Y34" s="140">
        <v>318</v>
      </c>
      <c r="Z34" s="10"/>
      <c r="AA34" s="158"/>
      <c r="AB34" s="141"/>
    </row>
    <row r="35" spans="1:28" x14ac:dyDescent="0.3">
      <c r="A35" s="18" t="s">
        <v>313</v>
      </c>
      <c r="B35" s="12" t="s">
        <v>295</v>
      </c>
      <c r="C35" s="12" t="s">
        <v>92</v>
      </c>
      <c r="D35" s="42">
        <f>H35/U35</f>
        <v>0.92400000000000004</v>
      </c>
      <c r="E35" s="11">
        <v>315</v>
      </c>
      <c r="F35" s="42">
        <f>E35/400</f>
        <v>0.78749999999999998</v>
      </c>
      <c r="G35" s="28"/>
      <c r="H35" s="115">
        <f>SUM(J35,L35,N35, P35,R35,T35)</f>
        <v>462</v>
      </c>
      <c r="I35" s="10"/>
      <c r="J35" s="108">
        <v>85</v>
      </c>
      <c r="K35" s="109"/>
      <c r="L35" s="108">
        <v>77</v>
      </c>
      <c r="M35" s="78"/>
      <c r="N35" s="131">
        <v>75</v>
      </c>
      <c r="O35" s="78"/>
      <c r="P35" s="131">
        <v>71</v>
      </c>
      <c r="Q35" s="88"/>
      <c r="R35" s="108">
        <v>78</v>
      </c>
      <c r="S35" s="80"/>
      <c r="T35" s="108">
        <v>76</v>
      </c>
      <c r="U35" s="81">
        <v>500</v>
      </c>
      <c r="V35" s="28"/>
      <c r="W35" s="156">
        <f>SUM(J35,L35,N35,P35,R35,T35)</f>
        <v>462</v>
      </c>
      <c r="X35" s="28"/>
      <c r="Y35" s="140">
        <v>316</v>
      </c>
      <c r="Z35" s="10"/>
      <c r="AA35" s="158"/>
      <c r="AB35" s="141"/>
    </row>
    <row r="36" spans="1:28" x14ac:dyDescent="0.3">
      <c r="A36" s="18" t="s">
        <v>313</v>
      </c>
      <c r="B36" s="12" t="s">
        <v>132</v>
      </c>
      <c r="C36" s="12" t="s">
        <v>133</v>
      </c>
      <c r="D36" s="42">
        <f>H36/U36</f>
        <v>0.88400000000000001</v>
      </c>
      <c r="E36" s="61">
        <v>304</v>
      </c>
      <c r="F36" s="42">
        <f>E36/400</f>
        <v>0.76</v>
      </c>
      <c r="G36" s="13"/>
      <c r="H36" s="115">
        <f>SUM(J36,L36,N36, P36,R36,T36)</f>
        <v>442</v>
      </c>
      <c r="I36" s="10"/>
      <c r="J36" s="114">
        <v>80</v>
      </c>
      <c r="K36" s="109"/>
      <c r="L36" s="108">
        <v>79</v>
      </c>
      <c r="M36" s="78"/>
      <c r="N36" s="131">
        <v>68</v>
      </c>
      <c r="O36" s="78"/>
      <c r="P36" s="108">
        <v>76</v>
      </c>
      <c r="Q36" s="78"/>
      <c r="R36" s="131">
        <v>69</v>
      </c>
      <c r="S36" s="78"/>
      <c r="T36" s="114">
        <v>70</v>
      </c>
      <c r="U36" s="81">
        <v>500</v>
      </c>
      <c r="V36" s="28"/>
      <c r="W36" s="156">
        <f>SUM(J36,L36,N36,P36,R36,T36)</f>
        <v>442</v>
      </c>
      <c r="X36" s="28"/>
      <c r="Y36" s="140">
        <v>305</v>
      </c>
      <c r="Z36" s="10"/>
      <c r="AA36" s="158"/>
      <c r="AB36" s="141"/>
    </row>
    <row r="37" spans="1:28" x14ac:dyDescent="0.3">
      <c r="A37" s="128" t="s">
        <v>300</v>
      </c>
      <c r="B37" s="13"/>
      <c r="C37" s="13"/>
      <c r="D37" s="43"/>
      <c r="E37" s="62"/>
      <c r="F37" s="43"/>
      <c r="G37" s="13"/>
      <c r="H37" s="46"/>
      <c r="I37" s="10"/>
      <c r="J37" s="109"/>
      <c r="K37" s="109"/>
      <c r="L37" s="109"/>
      <c r="M37" s="78"/>
      <c r="N37" s="78"/>
      <c r="O37" s="78"/>
      <c r="P37" s="78"/>
      <c r="Q37" s="78"/>
      <c r="R37" s="78"/>
      <c r="S37" s="78"/>
      <c r="T37" s="78"/>
      <c r="U37" s="88"/>
      <c r="V37" s="28"/>
      <c r="W37" s="157"/>
      <c r="X37" s="28"/>
      <c r="Y37" s="46"/>
      <c r="Z37" s="10"/>
      <c r="AA37" s="10"/>
      <c r="AB37" s="141"/>
    </row>
    <row r="38" spans="1:28" x14ac:dyDescent="0.3">
      <c r="A38" s="18" t="s">
        <v>306</v>
      </c>
      <c r="B38" s="24" t="s">
        <v>155</v>
      </c>
      <c r="C38" s="24" t="s">
        <v>271</v>
      </c>
      <c r="D38" s="42">
        <f>H38/U38</f>
        <v>0.96599999999999997</v>
      </c>
      <c r="E38" s="11">
        <v>323</v>
      </c>
      <c r="F38" s="42">
        <f>E38/400</f>
        <v>0.8075</v>
      </c>
      <c r="G38" s="28"/>
      <c r="H38" s="115">
        <f>SUM(J38,L38,N38, P38,R38,T38)</f>
        <v>483</v>
      </c>
      <c r="I38" s="10"/>
      <c r="J38" s="108">
        <v>79</v>
      </c>
      <c r="K38" s="109"/>
      <c r="L38" s="108">
        <v>76</v>
      </c>
      <c r="M38" s="78"/>
      <c r="N38" s="131">
        <v>74</v>
      </c>
      <c r="O38" s="78"/>
      <c r="P38" s="108">
        <v>90</v>
      </c>
      <c r="Q38" s="88"/>
      <c r="R38" s="131">
        <v>78</v>
      </c>
      <c r="S38" s="80"/>
      <c r="T38" s="108">
        <v>86</v>
      </c>
      <c r="U38" s="81">
        <v>500</v>
      </c>
      <c r="V38" s="28"/>
      <c r="W38" s="156">
        <f>SUM(J38,L38,N38,P38,R38,T38)</f>
        <v>483</v>
      </c>
      <c r="X38" s="28"/>
      <c r="Y38" s="140">
        <v>331</v>
      </c>
      <c r="Z38" s="10"/>
      <c r="AA38" s="145" t="s">
        <v>333</v>
      </c>
      <c r="AB38" s="141"/>
    </row>
    <row r="39" spans="1:28" x14ac:dyDescent="0.3">
      <c r="A39" s="18" t="s">
        <v>307</v>
      </c>
      <c r="B39" s="12" t="s">
        <v>64</v>
      </c>
      <c r="C39" s="12" t="s">
        <v>296</v>
      </c>
      <c r="D39" s="42">
        <f>H39/U39</f>
        <v>0.99250000000000005</v>
      </c>
      <c r="E39" s="11">
        <v>317</v>
      </c>
      <c r="F39" s="42">
        <f>E39/400</f>
        <v>0.79249999999999998</v>
      </c>
      <c r="G39" s="28"/>
      <c r="H39" s="115">
        <f>SUM(J39,L39,N39, P39,R39,T39)</f>
        <v>397</v>
      </c>
      <c r="I39" s="10"/>
      <c r="J39" s="131">
        <v>0</v>
      </c>
      <c r="K39" s="78"/>
      <c r="L39" s="108">
        <v>80</v>
      </c>
      <c r="M39" s="109"/>
      <c r="N39" s="108">
        <v>74</v>
      </c>
      <c r="O39" s="78"/>
      <c r="P39" s="108">
        <v>87</v>
      </c>
      <c r="Q39" s="88"/>
      <c r="R39" s="131">
        <v>76</v>
      </c>
      <c r="S39" s="80"/>
      <c r="T39" s="108">
        <v>80</v>
      </c>
      <c r="U39" s="81">
        <v>400</v>
      </c>
      <c r="V39" s="28"/>
      <c r="W39" s="156">
        <f>SUM(J39,L39,N39,P39,R39,T39)</f>
        <v>397</v>
      </c>
      <c r="X39" s="28"/>
      <c r="Y39" s="140">
        <v>321</v>
      </c>
      <c r="Z39" s="10"/>
      <c r="AA39" s="145" t="s">
        <v>334</v>
      </c>
      <c r="AB39" s="141"/>
    </row>
    <row r="40" spans="1:28" x14ac:dyDescent="0.3">
      <c r="A40" s="18" t="s">
        <v>308</v>
      </c>
      <c r="B40" s="26" t="s">
        <v>191</v>
      </c>
      <c r="C40" s="26" t="s">
        <v>192</v>
      </c>
      <c r="D40" s="42">
        <f>H40/U40</f>
        <v>0.99250000000000005</v>
      </c>
      <c r="E40" s="61">
        <v>310</v>
      </c>
      <c r="F40" s="42">
        <f>E40/400</f>
        <v>0.77500000000000002</v>
      </c>
      <c r="G40" s="13"/>
      <c r="H40" s="115">
        <f>SUM(J40,L40,N40, P40,R40,T40)</f>
        <v>397</v>
      </c>
      <c r="I40" s="10"/>
      <c r="J40" s="114">
        <v>86</v>
      </c>
      <c r="K40" s="109"/>
      <c r="L40" s="114">
        <v>70</v>
      </c>
      <c r="M40" s="78"/>
      <c r="N40" s="131">
        <v>0</v>
      </c>
      <c r="O40" s="78"/>
      <c r="P40" s="131">
        <v>77</v>
      </c>
      <c r="Q40" s="78"/>
      <c r="R40" s="108">
        <v>77</v>
      </c>
      <c r="S40" s="78"/>
      <c r="T40" s="114">
        <v>87</v>
      </c>
      <c r="U40" s="81">
        <v>400</v>
      </c>
      <c r="V40" s="28"/>
      <c r="W40" s="156">
        <f>SUM(J40,L40,N40,P40,R40,T40)</f>
        <v>397</v>
      </c>
      <c r="X40" s="28"/>
      <c r="Y40" s="140">
        <v>320</v>
      </c>
      <c r="Z40" s="10"/>
      <c r="AA40" s="158"/>
      <c r="AB40" s="141"/>
    </row>
    <row r="41" spans="1:28" x14ac:dyDescent="0.3">
      <c r="A41" s="18" t="s">
        <v>309</v>
      </c>
      <c r="B41" s="24" t="s">
        <v>36</v>
      </c>
      <c r="C41" s="24" t="s">
        <v>55</v>
      </c>
      <c r="D41" s="42">
        <f>H41/U41</f>
        <v>0.91200000000000003</v>
      </c>
      <c r="E41" s="11">
        <v>319</v>
      </c>
      <c r="F41" s="42">
        <f>E41/400</f>
        <v>0.79749999999999999</v>
      </c>
      <c r="G41" s="28"/>
      <c r="H41" s="115">
        <f>SUM(J41,L41,N41, P41,R41,T41)</f>
        <v>456</v>
      </c>
      <c r="I41" s="10"/>
      <c r="J41" s="108">
        <v>77</v>
      </c>
      <c r="K41" s="78"/>
      <c r="L41" s="131">
        <v>70</v>
      </c>
      <c r="M41" s="78"/>
      <c r="N41" s="108">
        <v>75</v>
      </c>
      <c r="O41" s="78"/>
      <c r="P41" s="108">
        <v>86</v>
      </c>
      <c r="Q41" s="88"/>
      <c r="R41" s="108">
        <v>81</v>
      </c>
      <c r="S41" s="80"/>
      <c r="T41" s="131">
        <v>67</v>
      </c>
      <c r="U41" s="81">
        <v>500</v>
      </c>
      <c r="V41" s="28"/>
      <c r="W41" s="156">
        <f>SUM(J41,L41,N41,P41,R41,T41)</f>
        <v>456</v>
      </c>
      <c r="X41" s="28"/>
      <c r="Y41" s="140">
        <v>319</v>
      </c>
      <c r="Z41" s="10"/>
      <c r="AA41" s="158"/>
      <c r="AB41" s="141"/>
    </row>
    <row r="42" spans="1:28" x14ac:dyDescent="0.3">
      <c r="A42" s="18" t="s">
        <v>310</v>
      </c>
      <c r="B42" s="26" t="s">
        <v>158</v>
      </c>
      <c r="C42" s="26" t="s">
        <v>159</v>
      </c>
      <c r="D42" s="42">
        <f>H42/U42</f>
        <v>0.98499999999999999</v>
      </c>
      <c r="E42" s="61">
        <v>317</v>
      </c>
      <c r="F42" s="42">
        <f>E42/400</f>
        <v>0.79249999999999998</v>
      </c>
      <c r="G42" s="13"/>
      <c r="H42" s="115">
        <f>SUM(J42,L42,N42, P42,R42,T42)</f>
        <v>394</v>
      </c>
      <c r="I42" s="10"/>
      <c r="J42" s="108">
        <v>84</v>
      </c>
      <c r="K42" s="109"/>
      <c r="L42" s="108">
        <v>71</v>
      </c>
      <c r="M42" s="78"/>
      <c r="N42" s="131">
        <v>0</v>
      </c>
      <c r="O42" s="78"/>
      <c r="P42" s="108">
        <v>82</v>
      </c>
      <c r="Q42" s="78"/>
      <c r="R42" s="108">
        <v>80</v>
      </c>
      <c r="S42" s="78"/>
      <c r="T42" s="130">
        <v>77</v>
      </c>
      <c r="U42" s="81">
        <v>400</v>
      </c>
      <c r="V42" s="28"/>
      <c r="W42" s="156">
        <f>SUM(J42,L42,N42,P42,R42,T42)</f>
        <v>394</v>
      </c>
      <c r="X42" s="28"/>
      <c r="Y42" s="140">
        <v>317</v>
      </c>
      <c r="Z42" s="10"/>
      <c r="AA42" s="158"/>
      <c r="AB42" s="141"/>
    </row>
    <row r="43" spans="1:28" x14ac:dyDescent="0.3">
      <c r="A43" s="18" t="s">
        <v>311</v>
      </c>
      <c r="B43" s="26" t="s">
        <v>36</v>
      </c>
      <c r="C43" s="26" t="s">
        <v>275</v>
      </c>
      <c r="D43" s="42">
        <f>H43/U43</f>
        <v>0.97250000000000003</v>
      </c>
      <c r="E43" s="61">
        <v>308</v>
      </c>
      <c r="F43" s="42">
        <f>E43/400</f>
        <v>0.77</v>
      </c>
      <c r="G43" s="13"/>
      <c r="H43" s="115">
        <f>SUM(J43,L43,N43, P43,R43,T43)</f>
        <v>389</v>
      </c>
      <c r="I43" s="10"/>
      <c r="J43" s="130">
        <v>0</v>
      </c>
      <c r="K43" s="78"/>
      <c r="L43" s="108">
        <v>80</v>
      </c>
      <c r="M43" s="109"/>
      <c r="N43" s="108">
        <v>77</v>
      </c>
      <c r="O43" s="78"/>
      <c r="P43" s="108">
        <v>76</v>
      </c>
      <c r="Q43" s="78"/>
      <c r="R43" s="131">
        <v>75</v>
      </c>
      <c r="S43" s="78"/>
      <c r="T43" s="114">
        <v>81</v>
      </c>
      <c r="U43" s="81">
        <v>400</v>
      </c>
      <c r="V43" s="28"/>
      <c r="W43" s="156">
        <f>SUM(J43,L43,N43,P43,R43,T43)</f>
        <v>389</v>
      </c>
      <c r="X43" s="28"/>
      <c r="Y43" s="140">
        <v>314</v>
      </c>
      <c r="Z43" s="10"/>
      <c r="AA43" s="158"/>
      <c r="AB43" s="141"/>
    </row>
    <row r="44" spans="1:28" x14ac:dyDescent="0.3">
      <c r="A44" s="18" t="s">
        <v>312</v>
      </c>
      <c r="B44" s="26" t="s">
        <v>64</v>
      </c>
      <c r="C44" s="26" t="s">
        <v>274</v>
      </c>
      <c r="D44" s="42">
        <f>H44/U44</f>
        <v>0.96499999999999997</v>
      </c>
      <c r="E44" s="61">
        <v>313</v>
      </c>
      <c r="F44" s="42">
        <f>E44/400</f>
        <v>0.78249999999999997</v>
      </c>
      <c r="G44" s="8"/>
      <c r="H44" s="115">
        <f>SUM(J44,L44,N44, P44,R44,T44)</f>
        <v>386</v>
      </c>
      <c r="I44" s="10"/>
      <c r="J44" s="132">
        <v>0</v>
      </c>
      <c r="K44" s="79"/>
      <c r="L44" s="110">
        <v>83</v>
      </c>
      <c r="M44" s="113"/>
      <c r="N44" s="108">
        <v>73</v>
      </c>
      <c r="O44" s="78"/>
      <c r="P44" s="108">
        <v>82</v>
      </c>
      <c r="Q44" s="78"/>
      <c r="R44" s="108">
        <v>75</v>
      </c>
      <c r="S44" s="78"/>
      <c r="T44" s="130">
        <v>73</v>
      </c>
      <c r="U44" s="81">
        <v>400</v>
      </c>
      <c r="V44" s="28"/>
      <c r="W44" s="156">
        <f>SUM(J44,L44,N44,P44,R44,T44)</f>
        <v>386</v>
      </c>
      <c r="X44" s="28"/>
      <c r="Y44" s="140">
        <v>313</v>
      </c>
      <c r="Z44" s="10"/>
      <c r="AA44" s="158"/>
      <c r="AB44" s="141"/>
    </row>
    <row r="45" spans="1:28" x14ac:dyDescent="0.3">
      <c r="A45" s="18" t="s">
        <v>313</v>
      </c>
      <c r="B45" s="26" t="s">
        <v>161</v>
      </c>
      <c r="C45" s="26" t="s">
        <v>78</v>
      </c>
      <c r="D45" s="42">
        <f>H45/U45</f>
        <v>0.9425</v>
      </c>
      <c r="E45" s="11">
        <v>298</v>
      </c>
      <c r="F45" s="42">
        <f>E45/400</f>
        <v>0.745</v>
      </c>
      <c r="G45" s="28"/>
      <c r="H45" s="115">
        <f>SUM(J45,L45,N45, P45,R45,T45)</f>
        <v>377</v>
      </c>
      <c r="I45" s="10"/>
      <c r="J45" s="108">
        <v>80</v>
      </c>
      <c r="K45" s="109"/>
      <c r="L45" s="108">
        <v>74</v>
      </c>
      <c r="M45" s="78"/>
      <c r="N45" s="131">
        <v>0</v>
      </c>
      <c r="O45" s="78"/>
      <c r="P45" s="131">
        <v>69</v>
      </c>
      <c r="Q45" s="88"/>
      <c r="R45" s="108">
        <v>75</v>
      </c>
      <c r="S45" s="80"/>
      <c r="T45" s="108">
        <v>79</v>
      </c>
      <c r="U45" s="81">
        <v>400</v>
      </c>
      <c r="V45" s="28"/>
      <c r="W45" s="156">
        <f>SUM(J45,L45,N45,P45,R45,T45)</f>
        <v>377</v>
      </c>
      <c r="X45" s="28"/>
      <c r="Y45" s="140">
        <v>308</v>
      </c>
      <c r="Z45" s="10"/>
      <c r="AA45" s="158"/>
      <c r="AB45" s="141"/>
    </row>
    <row r="46" spans="1:28" x14ac:dyDescent="0.3">
      <c r="A46" s="18" t="s">
        <v>314</v>
      </c>
      <c r="B46" s="24" t="s">
        <v>36</v>
      </c>
      <c r="C46" s="24" t="s">
        <v>223</v>
      </c>
      <c r="D46" s="42">
        <f>H46/U46</f>
        <v>0.9325</v>
      </c>
      <c r="E46" s="11">
        <v>299</v>
      </c>
      <c r="F46" s="42">
        <f>E46/400</f>
        <v>0.74750000000000005</v>
      </c>
      <c r="G46" s="28"/>
      <c r="H46" s="115">
        <f>SUM(J46,L46,N46, P46,R46,T46)</f>
        <v>373</v>
      </c>
      <c r="I46" s="10"/>
      <c r="J46" s="131">
        <v>0</v>
      </c>
      <c r="K46" s="78"/>
      <c r="L46" s="108">
        <v>77</v>
      </c>
      <c r="M46" s="109"/>
      <c r="N46" s="108">
        <v>76</v>
      </c>
      <c r="O46" s="78"/>
      <c r="P46" s="108">
        <v>78</v>
      </c>
      <c r="Q46" s="88"/>
      <c r="R46" s="131">
        <v>68</v>
      </c>
      <c r="S46" s="80"/>
      <c r="T46" s="108">
        <v>74</v>
      </c>
      <c r="U46" s="81">
        <v>400</v>
      </c>
      <c r="V46" s="28"/>
      <c r="W46" s="156">
        <f>SUM(J46,L46,N46,P46,R46,T46)</f>
        <v>373</v>
      </c>
      <c r="X46" s="28"/>
      <c r="Y46" s="140">
        <v>305</v>
      </c>
      <c r="Z46" s="10"/>
      <c r="AA46" s="158"/>
      <c r="AB46" s="141"/>
    </row>
    <row r="47" spans="1:28" x14ac:dyDescent="0.3">
      <c r="A47" s="18" t="s">
        <v>315</v>
      </c>
      <c r="B47" s="24" t="s">
        <v>184</v>
      </c>
      <c r="C47" s="24" t="s">
        <v>137</v>
      </c>
      <c r="D47" s="42">
        <f>H47/U47</f>
        <v>0.91500000000000004</v>
      </c>
      <c r="E47" s="11">
        <v>304</v>
      </c>
      <c r="F47" s="42">
        <f>E47/400</f>
        <v>0.76</v>
      </c>
      <c r="G47" s="28"/>
      <c r="H47" s="115">
        <f>SUM(J47,L47,N47, P47,R47,T47)</f>
        <v>366</v>
      </c>
      <c r="I47" s="10"/>
      <c r="J47" s="131">
        <v>0</v>
      </c>
      <c r="K47" s="78"/>
      <c r="L47" s="108">
        <v>85</v>
      </c>
      <c r="M47" s="109"/>
      <c r="N47" s="108">
        <v>72</v>
      </c>
      <c r="O47" s="78"/>
      <c r="P47" s="108">
        <v>81</v>
      </c>
      <c r="Q47" s="88"/>
      <c r="R47" s="108">
        <v>66</v>
      </c>
      <c r="S47" s="80"/>
      <c r="T47" s="131">
        <v>62</v>
      </c>
      <c r="U47" s="81">
        <v>400</v>
      </c>
      <c r="V47" s="28"/>
      <c r="W47" s="156">
        <f>SUM(J47,L47,N47,P47,R47,T47)</f>
        <v>366</v>
      </c>
      <c r="X47" s="28"/>
      <c r="Y47" s="140">
        <v>304</v>
      </c>
      <c r="Z47" s="10"/>
      <c r="AA47" s="158"/>
      <c r="AB47" s="141"/>
    </row>
    <row r="48" spans="1:28" x14ac:dyDescent="0.3">
      <c r="A48" s="18" t="s">
        <v>315</v>
      </c>
      <c r="B48" s="26" t="s">
        <v>34</v>
      </c>
      <c r="C48" s="26" t="s">
        <v>35</v>
      </c>
      <c r="D48" s="42">
        <f>H48/U48</f>
        <v>0.9</v>
      </c>
      <c r="E48" s="61">
        <v>304</v>
      </c>
      <c r="F48" s="42">
        <f>E48/400</f>
        <v>0.76</v>
      </c>
      <c r="G48" s="13"/>
      <c r="H48" s="115">
        <f>SUM(J48,L48,N48, P48,R48,T48)</f>
        <v>450</v>
      </c>
      <c r="I48" s="10"/>
      <c r="J48" s="108">
        <v>80</v>
      </c>
      <c r="K48" s="78"/>
      <c r="L48" s="131">
        <v>71</v>
      </c>
      <c r="M48" s="78"/>
      <c r="N48" s="108">
        <v>74</v>
      </c>
      <c r="O48" s="78"/>
      <c r="P48" s="108">
        <v>75</v>
      </c>
      <c r="Q48" s="78"/>
      <c r="R48" s="131">
        <v>75</v>
      </c>
      <c r="S48" s="78"/>
      <c r="T48" s="114">
        <v>75</v>
      </c>
      <c r="U48" s="81">
        <v>500</v>
      </c>
      <c r="V48" s="28"/>
      <c r="W48" s="156">
        <f>SUM(J48,L48,N48,P48,R48,T48)</f>
        <v>450</v>
      </c>
      <c r="X48" s="28"/>
      <c r="Y48" s="140">
        <v>304</v>
      </c>
      <c r="Z48" s="10"/>
      <c r="AA48" s="158"/>
      <c r="AB48" s="141"/>
    </row>
    <row r="49" spans="1:28" x14ac:dyDescent="0.3">
      <c r="A49" s="18" t="s">
        <v>316</v>
      </c>
      <c r="B49" s="26" t="s">
        <v>74</v>
      </c>
      <c r="C49" s="26" t="s">
        <v>75</v>
      </c>
      <c r="D49" s="42">
        <f>H49/U49</f>
        <v>0.75</v>
      </c>
      <c r="E49" s="61">
        <v>300</v>
      </c>
      <c r="F49" s="42">
        <f>E49/400</f>
        <v>0.75</v>
      </c>
      <c r="G49" s="13"/>
      <c r="H49" s="115">
        <f>SUM(J49,L49,N49, P49,R49,T49)</f>
        <v>300</v>
      </c>
      <c r="I49" s="10"/>
      <c r="J49" s="114">
        <v>71</v>
      </c>
      <c r="K49" s="78"/>
      <c r="L49" s="108">
        <v>74</v>
      </c>
      <c r="M49" s="109"/>
      <c r="N49" s="108">
        <v>78</v>
      </c>
      <c r="O49" s="78"/>
      <c r="P49" s="108">
        <v>77</v>
      </c>
      <c r="Q49" s="78"/>
      <c r="R49" s="131">
        <v>0</v>
      </c>
      <c r="S49" s="78"/>
      <c r="T49" s="130">
        <v>0</v>
      </c>
      <c r="U49" s="81">
        <v>400</v>
      </c>
      <c r="V49" s="28"/>
      <c r="W49" s="156">
        <f>SUM(J49,L49,N49,P49,R49,T49)</f>
        <v>300</v>
      </c>
      <c r="X49" s="28"/>
      <c r="Y49" s="140">
        <v>300</v>
      </c>
      <c r="Z49" s="10"/>
      <c r="AA49" s="158"/>
      <c r="AB49" s="141"/>
    </row>
    <row r="50" spans="1:28" x14ac:dyDescent="0.3">
      <c r="A50" s="128" t="s">
        <v>301</v>
      </c>
      <c r="B50" s="13"/>
      <c r="C50" s="13"/>
      <c r="D50" s="43"/>
      <c r="E50" s="62"/>
      <c r="F50" s="43"/>
      <c r="G50" s="13"/>
      <c r="H50" s="46"/>
      <c r="I50" s="10"/>
      <c r="J50" s="78"/>
      <c r="K50" s="78"/>
      <c r="L50" s="109"/>
      <c r="M50" s="109"/>
      <c r="N50" s="109"/>
      <c r="O50" s="78"/>
      <c r="P50" s="78"/>
      <c r="Q50" s="78"/>
      <c r="R50" s="78"/>
      <c r="S50" s="78"/>
      <c r="T50" s="78"/>
      <c r="U50" s="88"/>
      <c r="V50" s="28"/>
      <c r="W50" s="157"/>
      <c r="X50" s="28"/>
      <c r="Y50" s="46"/>
      <c r="Z50" s="10"/>
      <c r="AA50" s="10"/>
      <c r="AB50" s="141"/>
    </row>
    <row r="51" spans="1:28" x14ac:dyDescent="0.3">
      <c r="A51" s="18" t="s">
        <v>306</v>
      </c>
      <c r="B51" s="12" t="s">
        <v>110</v>
      </c>
      <c r="C51" s="12" t="s">
        <v>180</v>
      </c>
      <c r="D51" s="42">
        <f>H51/U51</f>
        <v>0.92400000000000004</v>
      </c>
      <c r="E51" s="11">
        <v>314</v>
      </c>
      <c r="F51" s="42">
        <f>E51/400</f>
        <v>0.78500000000000003</v>
      </c>
      <c r="G51" s="28"/>
      <c r="H51" s="115">
        <f>SUM(J51,L51,N51, P51,R51,T51)</f>
        <v>462</v>
      </c>
      <c r="I51" s="10"/>
      <c r="J51" s="108">
        <v>75</v>
      </c>
      <c r="K51" s="109"/>
      <c r="L51" s="108">
        <v>76</v>
      </c>
      <c r="M51" s="78"/>
      <c r="N51" s="131">
        <v>65</v>
      </c>
      <c r="O51" s="78"/>
      <c r="P51" s="108">
        <v>82</v>
      </c>
      <c r="Q51" s="88"/>
      <c r="R51" s="131">
        <v>81</v>
      </c>
      <c r="S51" s="80"/>
      <c r="T51" s="108">
        <v>83</v>
      </c>
      <c r="U51" s="81">
        <v>500</v>
      </c>
      <c r="V51" s="28"/>
      <c r="W51" s="156">
        <f>SUM(J51,L51,N51,P51,R51,T51)</f>
        <v>462</v>
      </c>
      <c r="X51" s="28"/>
      <c r="Y51" s="140">
        <v>316</v>
      </c>
      <c r="Z51" s="10"/>
      <c r="AA51" s="145" t="s">
        <v>335</v>
      </c>
      <c r="AB51" s="141"/>
    </row>
    <row r="52" spans="1:28" x14ac:dyDescent="0.3">
      <c r="A52" s="18" t="s">
        <v>307</v>
      </c>
      <c r="B52" s="26" t="s">
        <v>135</v>
      </c>
      <c r="C52" s="26" t="s">
        <v>269</v>
      </c>
      <c r="D52" s="42">
        <f>H52/U52</f>
        <v>0.99</v>
      </c>
      <c r="E52" s="11">
        <v>310</v>
      </c>
      <c r="F52" s="42">
        <f>E52/400</f>
        <v>0.77500000000000002</v>
      </c>
      <c r="G52" s="28"/>
      <c r="H52" s="115">
        <f>SUM(J52,L52,N52, P52,R52,T52)</f>
        <v>396</v>
      </c>
      <c r="I52" s="10"/>
      <c r="J52" s="131">
        <v>0</v>
      </c>
      <c r="K52" s="78"/>
      <c r="L52" s="108">
        <v>73</v>
      </c>
      <c r="M52" s="109"/>
      <c r="N52" s="108">
        <v>73</v>
      </c>
      <c r="O52" s="78"/>
      <c r="P52" s="108">
        <v>82</v>
      </c>
      <c r="Q52" s="88"/>
      <c r="R52" s="131">
        <v>82</v>
      </c>
      <c r="S52" s="80"/>
      <c r="T52" s="108">
        <v>86</v>
      </c>
      <c r="U52" s="81">
        <v>400</v>
      </c>
      <c r="V52" s="28"/>
      <c r="W52" s="156">
        <f>SUM(J52,L52,N52,P52,R52,T52)</f>
        <v>396</v>
      </c>
      <c r="X52" s="28"/>
      <c r="Y52" s="140">
        <v>314</v>
      </c>
      <c r="Z52" s="10"/>
      <c r="AA52" s="145" t="s">
        <v>336</v>
      </c>
      <c r="AB52" s="141"/>
    </row>
    <row r="53" spans="1:28" x14ac:dyDescent="0.3">
      <c r="A53" s="18" t="s">
        <v>308</v>
      </c>
      <c r="B53" s="12" t="s">
        <v>183</v>
      </c>
      <c r="C53" s="12" t="s">
        <v>94</v>
      </c>
      <c r="D53" s="42">
        <f>H53/U53</f>
        <v>0.76800000000000002</v>
      </c>
      <c r="E53" s="11">
        <v>313</v>
      </c>
      <c r="F53" s="42">
        <f>E53/400</f>
        <v>0.78249999999999997</v>
      </c>
      <c r="G53" s="28"/>
      <c r="H53" s="115">
        <f>SUM(J53,L53,N53, P53,R53,T53)</f>
        <v>384</v>
      </c>
      <c r="I53" s="10"/>
      <c r="J53" s="108">
        <v>73</v>
      </c>
      <c r="K53" s="78"/>
      <c r="L53" s="131">
        <v>71</v>
      </c>
      <c r="M53" s="78"/>
      <c r="N53" s="108">
        <v>73</v>
      </c>
      <c r="O53" s="78"/>
      <c r="P53" s="108">
        <v>82</v>
      </c>
      <c r="Q53" s="88"/>
      <c r="R53" s="108">
        <v>85</v>
      </c>
      <c r="S53" s="80"/>
      <c r="T53" s="131">
        <v>0</v>
      </c>
      <c r="U53" s="81">
        <v>500</v>
      </c>
      <c r="V53" s="28"/>
      <c r="W53" s="156">
        <f>SUM(J53,L53,N53,P53,R53,T53)</f>
        <v>384</v>
      </c>
      <c r="X53" s="28"/>
      <c r="Y53" s="140">
        <v>313</v>
      </c>
      <c r="Z53" s="10"/>
      <c r="AA53" s="158"/>
      <c r="AB53" s="141"/>
    </row>
    <row r="54" spans="1:28" x14ac:dyDescent="0.3">
      <c r="A54" s="18" t="s">
        <v>309</v>
      </c>
      <c r="B54" s="26" t="s">
        <v>113</v>
      </c>
      <c r="C54" s="26" t="s">
        <v>114</v>
      </c>
      <c r="D54" s="42">
        <f>H54/U54</f>
        <v>0.89200000000000002</v>
      </c>
      <c r="E54" s="61">
        <v>309</v>
      </c>
      <c r="F54" s="42">
        <f>E54/400</f>
        <v>0.77249999999999996</v>
      </c>
      <c r="G54" s="13"/>
      <c r="H54" s="115">
        <f>SUM(J54,L54,N54, P54,R54,T54)</f>
        <v>446</v>
      </c>
      <c r="I54" s="10"/>
      <c r="J54" s="108">
        <v>69</v>
      </c>
      <c r="K54" s="109"/>
      <c r="L54" s="108">
        <v>78</v>
      </c>
      <c r="M54" s="78"/>
      <c r="N54" s="131">
        <v>67</v>
      </c>
      <c r="O54" s="78"/>
      <c r="P54" s="108">
        <v>84</v>
      </c>
      <c r="Q54" s="78"/>
      <c r="R54" s="108">
        <v>78</v>
      </c>
      <c r="S54" s="78"/>
      <c r="T54" s="130">
        <v>70</v>
      </c>
      <c r="U54" s="81">
        <v>500</v>
      </c>
      <c r="V54" s="28"/>
      <c r="W54" s="156">
        <f>SUM(J54,L54,N54,P54,R54,T54)</f>
        <v>446</v>
      </c>
      <c r="X54" s="28"/>
      <c r="Y54" s="140">
        <v>309</v>
      </c>
      <c r="Z54" s="10"/>
      <c r="AA54" s="158"/>
      <c r="AB54" s="141"/>
    </row>
    <row r="55" spans="1:28" x14ac:dyDescent="0.3">
      <c r="A55" s="18" t="s">
        <v>309</v>
      </c>
      <c r="B55" s="26" t="s">
        <v>96</v>
      </c>
      <c r="C55" s="26" t="s">
        <v>39</v>
      </c>
      <c r="D55" s="42">
        <f>H55/U55</f>
        <v>0.95250000000000001</v>
      </c>
      <c r="E55" s="11">
        <v>298</v>
      </c>
      <c r="F55" s="42">
        <f>E55/400</f>
        <v>0.745</v>
      </c>
      <c r="G55" s="28"/>
      <c r="H55" s="115">
        <f>SUM(J55,L55,N55, P55,R55,T55)</f>
        <v>381</v>
      </c>
      <c r="I55" s="10"/>
      <c r="J55" s="131">
        <v>72</v>
      </c>
      <c r="K55" s="78"/>
      <c r="L55" s="108">
        <v>78</v>
      </c>
      <c r="M55" s="109"/>
      <c r="N55" s="108">
        <v>73</v>
      </c>
      <c r="O55" s="78"/>
      <c r="P55" s="131">
        <v>0</v>
      </c>
      <c r="Q55" s="88"/>
      <c r="R55" s="108">
        <v>75</v>
      </c>
      <c r="S55" s="80"/>
      <c r="T55" s="108">
        <v>83</v>
      </c>
      <c r="U55" s="81">
        <v>400</v>
      </c>
      <c r="V55" s="28"/>
      <c r="W55" s="156">
        <f>SUM(J55,L55,N55,P55,R55,T55)</f>
        <v>381</v>
      </c>
      <c r="X55" s="28"/>
      <c r="Y55" s="140">
        <v>309</v>
      </c>
      <c r="Z55" s="10"/>
      <c r="AA55" s="158"/>
      <c r="AB55" s="141"/>
    </row>
    <row r="56" spans="1:28" x14ac:dyDescent="0.3">
      <c r="A56" s="18" t="s">
        <v>311</v>
      </c>
      <c r="B56" s="26" t="s">
        <v>200</v>
      </c>
      <c r="C56" s="26" t="s">
        <v>201</v>
      </c>
      <c r="D56" s="42">
        <f>H56/U56</f>
        <v>0.88800000000000001</v>
      </c>
      <c r="E56" s="61">
        <v>305</v>
      </c>
      <c r="F56" s="42">
        <f>E56/400</f>
        <v>0.76249999999999996</v>
      </c>
      <c r="G56" s="13"/>
      <c r="H56" s="115">
        <f>SUM(J56,L56,N56, P56,R56,T56)</f>
        <v>444</v>
      </c>
      <c r="I56" s="10"/>
      <c r="J56" s="130">
        <v>68</v>
      </c>
      <c r="K56" s="78"/>
      <c r="L56" s="108">
        <v>74</v>
      </c>
      <c r="M56" s="109"/>
      <c r="N56" s="108">
        <v>74</v>
      </c>
      <c r="O56" s="78"/>
      <c r="P56" s="108">
        <v>81</v>
      </c>
      <c r="Q56" s="78"/>
      <c r="R56" s="108">
        <v>76</v>
      </c>
      <c r="S56" s="78"/>
      <c r="T56" s="130">
        <v>71</v>
      </c>
      <c r="U56" s="81">
        <v>500</v>
      </c>
      <c r="V56" s="28"/>
      <c r="W56" s="156">
        <f>SUM(J56,L56,N56,P56,R56,T56)</f>
        <v>444</v>
      </c>
      <c r="X56" s="28"/>
      <c r="Y56" s="140">
        <v>305</v>
      </c>
      <c r="Z56" s="10"/>
      <c r="AA56" s="158"/>
      <c r="AB56" s="141"/>
    </row>
    <row r="57" spans="1:28" x14ac:dyDescent="0.3">
      <c r="A57" s="18" t="s">
        <v>312</v>
      </c>
      <c r="B57" s="26" t="s">
        <v>71</v>
      </c>
      <c r="C57" s="26" t="s">
        <v>70</v>
      </c>
      <c r="D57" s="42">
        <f>H57/U57</f>
        <v>0.74199999999999999</v>
      </c>
      <c r="E57" s="11">
        <v>304</v>
      </c>
      <c r="F57" s="42">
        <f>E57/400</f>
        <v>0.76</v>
      </c>
      <c r="G57" s="28"/>
      <c r="H57" s="115">
        <f>SUM(J57,L57,N57, P57,R57,T57)</f>
        <v>371</v>
      </c>
      <c r="I57" s="10"/>
      <c r="J57" s="108">
        <v>74</v>
      </c>
      <c r="K57" s="78"/>
      <c r="L57" s="108">
        <v>68</v>
      </c>
      <c r="M57" s="78"/>
      <c r="N57" s="108">
        <v>77</v>
      </c>
      <c r="O57" s="78"/>
      <c r="P57" s="108">
        <v>85</v>
      </c>
      <c r="Q57" s="88"/>
      <c r="R57" s="131">
        <v>67</v>
      </c>
      <c r="S57" s="80"/>
      <c r="T57" s="131">
        <v>0</v>
      </c>
      <c r="U57" s="81">
        <v>500</v>
      </c>
      <c r="V57" s="28"/>
      <c r="W57" s="156">
        <f>SUM(J57,L57,N57,P57,R57,T57)</f>
        <v>371</v>
      </c>
      <c r="X57" s="28"/>
      <c r="Y57" s="140">
        <v>304</v>
      </c>
      <c r="Z57" s="10"/>
      <c r="AA57" s="158"/>
      <c r="AB57" s="141"/>
    </row>
    <row r="58" spans="1:28" x14ac:dyDescent="0.3">
      <c r="A58" s="18" t="s">
        <v>312</v>
      </c>
      <c r="B58" s="26" t="s">
        <v>41</v>
      </c>
      <c r="C58" s="26" t="s">
        <v>156</v>
      </c>
      <c r="D58" s="42">
        <f>H58/U58</f>
        <v>0.874</v>
      </c>
      <c r="E58" s="61">
        <v>288</v>
      </c>
      <c r="F58" s="42">
        <f>E58/400</f>
        <v>0.72</v>
      </c>
      <c r="G58" s="13"/>
      <c r="H58" s="115">
        <f>SUM(J58,L58,N58, P58,R58,T58)</f>
        <v>437</v>
      </c>
      <c r="I58" s="10"/>
      <c r="J58" s="130">
        <v>65</v>
      </c>
      <c r="K58" s="78"/>
      <c r="L58" s="108">
        <v>75</v>
      </c>
      <c r="M58" s="109"/>
      <c r="N58" s="108">
        <v>76</v>
      </c>
      <c r="O58" s="78"/>
      <c r="P58" s="131">
        <v>68</v>
      </c>
      <c r="Q58" s="78"/>
      <c r="R58" s="108">
        <v>69</v>
      </c>
      <c r="S58" s="78"/>
      <c r="T58" s="114">
        <v>84</v>
      </c>
      <c r="U58" s="81">
        <v>500</v>
      </c>
      <c r="V58" s="28"/>
      <c r="W58" s="156">
        <f>SUM(J58,L58,N58,P58,R58,T58)</f>
        <v>437</v>
      </c>
      <c r="X58" s="28"/>
      <c r="Y58" s="140">
        <v>304</v>
      </c>
      <c r="Z58" s="10"/>
      <c r="AA58" s="158"/>
      <c r="AB58" s="141"/>
    </row>
    <row r="59" spans="1:28" x14ac:dyDescent="0.3">
      <c r="A59" s="18" t="s">
        <v>314</v>
      </c>
      <c r="B59" s="26" t="s">
        <v>138</v>
      </c>
      <c r="C59" s="26" t="s">
        <v>139</v>
      </c>
      <c r="D59" s="42">
        <f>H59/U59</f>
        <v>0.91749999999999998</v>
      </c>
      <c r="E59" s="61">
        <v>296</v>
      </c>
      <c r="F59" s="42">
        <f>E59/400</f>
        <v>0.74</v>
      </c>
      <c r="G59" s="13"/>
      <c r="H59" s="115">
        <f>SUM(J59,L59,N59, P59,R59,T59)</f>
        <v>367</v>
      </c>
      <c r="I59" s="10"/>
      <c r="J59" s="131">
        <v>69</v>
      </c>
      <c r="K59" s="78"/>
      <c r="L59" s="108">
        <v>71</v>
      </c>
      <c r="M59" s="109"/>
      <c r="N59" s="108">
        <v>78</v>
      </c>
      <c r="O59" s="78"/>
      <c r="P59" s="108">
        <v>78</v>
      </c>
      <c r="Q59" s="78"/>
      <c r="R59" s="131">
        <v>0</v>
      </c>
      <c r="S59" s="78"/>
      <c r="T59" s="114">
        <v>71</v>
      </c>
      <c r="U59" s="81">
        <v>400</v>
      </c>
      <c r="V59" s="28"/>
      <c r="W59" s="156">
        <f>SUM(J59,L59,N59,P59,R59,T59)</f>
        <v>367</v>
      </c>
      <c r="X59" s="28"/>
      <c r="Y59" s="140">
        <v>298</v>
      </c>
      <c r="Z59" s="10"/>
      <c r="AA59" s="158"/>
      <c r="AB59" s="141"/>
    </row>
    <row r="60" spans="1:28" x14ac:dyDescent="0.3">
      <c r="A60" s="18" t="s">
        <v>315</v>
      </c>
      <c r="B60" s="24" t="s">
        <v>31</v>
      </c>
      <c r="C60" s="24" t="s">
        <v>78</v>
      </c>
      <c r="D60" s="42">
        <f>H60/U60</f>
        <v>0.85799999999999998</v>
      </c>
      <c r="E60" s="11">
        <v>296</v>
      </c>
      <c r="F60" s="42">
        <f>E60/400</f>
        <v>0.74</v>
      </c>
      <c r="G60" s="28"/>
      <c r="H60" s="115">
        <f>SUM(J60,L60,N60, P60,R60,T60)</f>
        <v>429</v>
      </c>
      <c r="I60" s="10"/>
      <c r="J60" s="108">
        <v>73</v>
      </c>
      <c r="K60" s="78"/>
      <c r="L60" s="108">
        <v>74</v>
      </c>
      <c r="M60" s="109"/>
      <c r="N60" s="108">
        <v>73</v>
      </c>
      <c r="O60" s="78"/>
      <c r="P60" s="108">
        <v>76</v>
      </c>
      <c r="Q60" s="88"/>
      <c r="R60" s="131">
        <v>69</v>
      </c>
      <c r="S60" s="80"/>
      <c r="T60" s="131">
        <v>64</v>
      </c>
      <c r="U60" s="81">
        <v>500</v>
      </c>
      <c r="V60" s="28"/>
      <c r="W60" s="156">
        <f>SUM(J60,L60,N60,P60,R60,T60)</f>
        <v>429</v>
      </c>
      <c r="X60" s="28"/>
      <c r="Y60" s="140">
        <v>296</v>
      </c>
      <c r="Z60" s="10"/>
      <c r="AA60" s="158"/>
      <c r="AB60" s="141"/>
    </row>
    <row r="61" spans="1:28" x14ac:dyDescent="0.3">
      <c r="A61" s="18" t="s">
        <v>316</v>
      </c>
      <c r="B61" s="12" t="s">
        <v>135</v>
      </c>
      <c r="C61" s="12" t="s">
        <v>173</v>
      </c>
      <c r="D61" s="42">
        <f>H61/U61</f>
        <v>0.84</v>
      </c>
      <c r="E61" s="61">
        <v>291</v>
      </c>
      <c r="F61" s="42">
        <f>E61/400</f>
        <v>0.72750000000000004</v>
      </c>
      <c r="G61" s="13"/>
      <c r="H61" s="115">
        <f>SUM(J61,L61,N61, P61,R61,T61)</f>
        <v>420</v>
      </c>
      <c r="I61" s="10"/>
      <c r="J61" s="114">
        <v>77</v>
      </c>
      <c r="K61" s="78"/>
      <c r="L61" s="108">
        <v>70</v>
      </c>
      <c r="M61" s="78"/>
      <c r="N61" s="108">
        <v>71</v>
      </c>
      <c r="O61" s="78"/>
      <c r="P61" s="108">
        <v>73</v>
      </c>
      <c r="Q61" s="78"/>
      <c r="R61" s="131">
        <v>60</v>
      </c>
      <c r="S61" s="78"/>
      <c r="T61" s="130">
        <v>69</v>
      </c>
      <c r="U61" s="81">
        <v>500</v>
      </c>
      <c r="V61" s="28"/>
      <c r="W61" s="156">
        <f>SUM(J61,L61,N61,P61,R61,T61)</f>
        <v>420</v>
      </c>
      <c r="X61" s="28"/>
      <c r="Y61" s="140">
        <v>291</v>
      </c>
      <c r="Z61" s="10"/>
      <c r="AA61" s="158"/>
      <c r="AB61" s="141"/>
    </row>
    <row r="62" spans="1:28" x14ac:dyDescent="0.3">
      <c r="A62" s="18" t="s">
        <v>317</v>
      </c>
      <c r="B62" s="12" t="s">
        <v>64</v>
      </c>
      <c r="C62" s="12" t="s">
        <v>128</v>
      </c>
      <c r="D62" s="42">
        <f>H62/U62</f>
        <v>0.92333333333333334</v>
      </c>
      <c r="E62" s="61">
        <v>208</v>
      </c>
      <c r="F62" s="42">
        <f>E62/300</f>
        <v>0.69333333333333336</v>
      </c>
      <c r="G62" s="13"/>
      <c r="H62" s="115">
        <f>SUM(J62,L62,N62, P62,R62,T62)</f>
        <v>277</v>
      </c>
      <c r="I62" s="10"/>
      <c r="J62" s="108">
        <v>73</v>
      </c>
      <c r="K62" s="109"/>
      <c r="L62" s="108">
        <v>77</v>
      </c>
      <c r="M62" s="78"/>
      <c r="N62" s="131">
        <v>0</v>
      </c>
      <c r="O62" s="78"/>
      <c r="P62" s="131">
        <v>0</v>
      </c>
      <c r="Q62" s="78"/>
      <c r="R62" s="108">
        <v>58</v>
      </c>
      <c r="S62" s="78"/>
      <c r="T62" s="114">
        <v>69</v>
      </c>
      <c r="U62" s="81">
        <v>300</v>
      </c>
      <c r="V62" s="28"/>
      <c r="W62" s="156">
        <f>SUM(J62,L62,N62,P62,R62,T62)</f>
        <v>277</v>
      </c>
      <c r="X62" s="28"/>
      <c r="Y62" s="140">
        <v>277</v>
      </c>
      <c r="Z62" s="10"/>
      <c r="AA62" s="158"/>
      <c r="AB62" s="141"/>
    </row>
    <row r="63" spans="1:28" x14ac:dyDescent="0.3">
      <c r="A63" s="128" t="s">
        <v>302</v>
      </c>
      <c r="B63" s="13"/>
      <c r="C63" s="13"/>
      <c r="D63" s="43"/>
      <c r="E63" s="10"/>
      <c r="F63" s="43"/>
      <c r="G63" s="28"/>
      <c r="H63" s="46"/>
      <c r="I63" s="10"/>
      <c r="J63" s="109"/>
      <c r="K63" s="78"/>
      <c r="L63" s="78"/>
      <c r="M63" s="78"/>
      <c r="N63" s="109"/>
      <c r="O63" s="78"/>
      <c r="P63" s="78"/>
      <c r="Q63" s="88"/>
      <c r="R63" s="78"/>
      <c r="S63" s="80"/>
      <c r="T63" s="78"/>
      <c r="U63" s="88"/>
      <c r="V63" s="28"/>
      <c r="W63" s="157"/>
      <c r="X63" s="28"/>
      <c r="Y63" s="46"/>
      <c r="Z63" s="10"/>
      <c r="AA63" s="10"/>
      <c r="AB63" s="141"/>
    </row>
    <row r="64" spans="1:28" x14ac:dyDescent="0.3">
      <c r="A64" s="18" t="s">
        <v>306</v>
      </c>
      <c r="B64" s="26" t="s">
        <v>162</v>
      </c>
      <c r="C64" s="26" t="s">
        <v>204</v>
      </c>
      <c r="D64" s="42">
        <f>H64/U64</f>
        <v>0.93500000000000005</v>
      </c>
      <c r="E64" s="61">
        <v>289</v>
      </c>
      <c r="F64" s="42">
        <f>E64/400</f>
        <v>0.72250000000000003</v>
      </c>
      <c r="G64" s="13"/>
      <c r="H64" s="115">
        <f>SUM(J64,L64,N64, P64,R64,T64)</f>
        <v>374</v>
      </c>
      <c r="I64" s="10"/>
      <c r="J64" s="114">
        <v>76</v>
      </c>
      <c r="K64" s="109"/>
      <c r="L64" s="108">
        <v>66</v>
      </c>
      <c r="M64" s="78"/>
      <c r="N64" s="131">
        <v>0</v>
      </c>
      <c r="O64" s="78"/>
      <c r="P64" s="131">
        <v>69</v>
      </c>
      <c r="Q64" s="78"/>
      <c r="R64" s="108">
        <v>78</v>
      </c>
      <c r="S64" s="78"/>
      <c r="T64" s="114">
        <v>85</v>
      </c>
      <c r="U64" s="81">
        <v>400</v>
      </c>
      <c r="V64" s="28"/>
      <c r="W64" s="156">
        <f>SUM(J64,L64,N64,P64,R64,T64)</f>
        <v>374</v>
      </c>
      <c r="X64" s="28"/>
      <c r="Y64" s="140">
        <v>305</v>
      </c>
      <c r="Z64" s="10"/>
      <c r="AA64" s="145" t="s">
        <v>337</v>
      </c>
      <c r="AB64" s="141"/>
    </row>
    <row r="65" spans="1:28" x14ac:dyDescent="0.3">
      <c r="A65" s="18" t="s">
        <v>307</v>
      </c>
      <c r="B65" s="26" t="s">
        <v>40</v>
      </c>
      <c r="C65" s="26" t="s">
        <v>236</v>
      </c>
      <c r="D65" s="42">
        <f>H65/U65</f>
        <v>0.93500000000000005</v>
      </c>
      <c r="E65" s="61">
        <v>296</v>
      </c>
      <c r="F65" s="42">
        <f>E65/400</f>
        <v>0.74</v>
      </c>
      <c r="G65" s="8"/>
      <c r="H65" s="115">
        <f>SUM(J65,L65,N65, P65,R65,T65)</f>
        <v>374</v>
      </c>
      <c r="I65" s="10"/>
      <c r="J65" s="132">
        <v>0</v>
      </c>
      <c r="K65" s="79"/>
      <c r="L65" s="110">
        <v>74</v>
      </c>
      <c r="M65" s="113"/>
      <c r="N65" s="108">
        <v>71</v>
      </c>
      <c r="O65" s="78"/>
      <c r="P65" s="108">
        <v>80</v>
      </c>
      <c r="Q65" s="78"/>
      <c r="R65" s="131">
        <v>71</v>
      </c>
      <c r="S65" s="78"/>
      <c r="T65" s="114">
        <v>78</v>
      </c>
      <c r="U65" s="81">
        <v>400</v>
      </c>
      <c r="V65" s="28"/>
      <c r="W65" s="156">
        <f>SUM(J65,L65,N65,P65,R65,T65)</f>
        <v>374</v>
      </c>
      <c r="X65" s="28"/>
      <c r="Y65" s="140">
        <v>303</v>
      </c>
      <c r="Z65" s="10"/>
      <c r="AA65" s="145" t="s">
        <v>338</v>
      </c>
      <c r="AB65" s="141"/>
    </row>
    <row r="66" spans="1:28" x14ac:dyDescent="0.3">
      <c r="A66" s="18" t="s">
        <v>308</v>
      </c>
      <c r="B66" s="26" t="s">
        <v>90</v>
      </c>
      <c r="C66" s="26" t="s">
        <v>98</v>
      </c>
      <c r="D66" s="42">
        <f>H66/U66</f>
        <v>0.92249999999999999</v>
      </c>
      <c r="E66" s="11">
        <v>287</v>
      </c>
      <c r="F66" s="42">
        <f>E66/400</f>
        <v>0.71750000000000003</v>
      </c>
      <c r="G66" s="28"/>
      <c r="H66" s="115">
        <f>SUM(J66,L66,N66, P66,R66,T66)</f>
        <v>369</v>
      </c>
      <c r="I66" s="10"/>
      <c r="J66" s="108">
        <v>80</v>
      </c>
      <c r="K66" s="78"/>
      <c r="L66" s="131">
        <v>0</v>
      </c>
      <c r="M66" s="78"/>
      <c r="N66" s="108">
        <v>61</v>
      </c>
      <c r="O66" s="78"/>
      <c r="P66" s="131">
        <v>69</v>
      </c>
      <c r="Q66" s="88"/>
      <c r="R66" s="108">
        <v>77</v>
      </c>
      <c r="S66" s="80"/>
      <c r="T66" s="108">
        <v>82</v>
      </c>
      <c r="U66" s="81">
        <v>400</v>
      </c>
      <c r="V66" s="28"/>
      <c r="W66" s="156">
        <f>SUM(J66,L66,N66,P66,R66,T66)</f>
        <v>369</v>
      </c>
      <c r="X66" s="28"/>
      <c r="Y66" s="140">
        <v>300</v>
      </c>
      <c r="Z66" s="10"/>
      <c r="AA66" s="158"/>
      <c r="AB66" s="141"/>
    </row>
    <row r="67" spans="1:28" x14ac:dyDescent="0.3">
      <c r="A67" s="18" t="s">
        <v>309</v>
      </c>
      <c r="B67" s="24" t="s">
        <v>54</v>
      </c>
      <c r="C67" s="24" t="s">
        <v>32</v>
      </c>
      <c r="D67" s="42">
        <f>H67/U67</f>
        <v>0.9325</v>
      </c>
      <c r="E67" s="11">
        <v>299</v>
      </c>
      <c r="F67" s="42">
        <f>E67/400</f>
        <v>0.74750000000000005</v>
      </c>
      <c r="G67" s="28"/>
      <c r="H67" s="115">
        <f>SUM(J67,L67,N67, P67,R67,T67)</f>
        <v>373</v>
      </c>
      <c r="I67" s="10"/>
      <c r="J67" s="131">
        <v>0</v>
      </c>
      <c r="K67" s="78"/>
      <c r="L67" s="108">
        <v>73</v>
      </c>
      <c r="M67" s="109"/>
      <c r="N67" s="108">
        <v>72</v>
      </c>
      <c r="O67" s="78"/>
      <c r="P67" s="108">
        <v>78</v>
      </c>
      <c r="Q67" s="88"/>
      <c r="R67" s="108">
        <v>76</v>
      </c>
      <c r="S67" s="80"/>
      <c r="T67" s="131">
        <v>74</v>
      </c>
      <c r="U67" s="81">
        <v>400</v>
      </c>
      <c r="V67" s="28"/>
      <c r="W67" s="156">
        <f>SUM(J67,L67,N67,P67,R67,T67)</f>
        <v>373</v>
      </c>
      <c r="X67" s="28"/>
      <c r="Y67" s="140">
        <v>299</v>
      </c>
      <c r="Z67" s="10"/>
      <c r="AA67" s="158"/>
      <c r="AB67" s="141"/>
    </row>
    <row r="68" spans="1:28" x14ac:dyDescent="0.3">
      <c r="A68" s="18" t="s">
        <v>310</v>
      </c>
      <c r="B68" s="12" t="s">
        <v>206</v>
      </c>
      <c r="C68" s="12" t="s">
        <v>207</v>
      </c>
      <c r="D68" s="42">
        <f>H68/U68</f>
        <v>0.99333333333333329</v>
      </c>
      <c r="E68" s="61">
        <v>218</v>
      </c>
      <c r="F68" s="42">
        <f>E68/300</f>
        <v>0.72666666666666668</v>
      </c>
      <c r="G68" s="13"/>
      <c r="H68" s="115">
        <f>SUM(J68,L68,N68, P68,R68,T68)</f>
        <v>298</v>
      </c>
      <c r="I68" s="10"/>
      <c r="J68" s="114">
        <v>73</v>
      </c>
      <c r="K68" s="78"/>
      <c r="L68" s="131">
        <v>0</v>
      </c>
      <c r="M68" s="78"/>
      <c r="N68" s="108">
        <v>70</v>
      </c>
      <c r="O68" s="78"/>
      <c r="P68" s="131">
        <v>0</v>
      </c>
      <c r="Q68" s="78"/>
      <c r="R68" s="108">
        <v>75</v>
      </c>
      <c r="S68" s="78"/>
      <c r="T68" s="114">
        <v>80</v>
      </c>
      <c r="U68" s="81">
        <v>300</v>
      </c>
      <c r="V68" s="28"/>
      <c r="W68" s="156">
        <f>SUM(J68,L68,N68,P68,R68,T68)</f>
        <v>298</v>
      </c>
      <c r="X68" s="28"/>
      <c r="Y68" s="140">
        <v>298</v>
      </c>
      <c r="Z68" s="10"/>
      <c r="AA68" s="158"/>
      <c r="AB68" s="141"/>
    </row>
    <row r="69" spans="1:28" x14ac:dyDescent="0.3">
      <c r="A69" s="18" t="s">
        <v>311</v>
      </c>
      <c r="B69" s="26" t="s">
        <v>169</v>
      </c>
      <c r="C69" s="26" t="s">
        <v>170</v>
      </c>
      <c r="D69" s="42">
        <f>H69/U69</f>
        <v>0.88249999999999995</v>
      </c>
      <c r="E69" s="11">
        <v>278</v>
      </c>
      <c r="F69" s="42">
        <f>E69/400</f>
        <v>0.69499999999999995</v>
      </c>
      <c r="G69" s="28"/>
      <c r="H69" s="115">
        <f>SUM(J69,L69,N69, P69,R69,T69)</f>
        <v>353</v>
      </c>
      <c r="I69" s="10"/>
      <c r="J69" s="108">
        <v>70</v>
      </c>
      <c r="K69" s="78"/>
      <c r="L69" s="131">
        <v>59</v>
      </c>
      <c r="M69" s="78"/>
      <c r="N69" s="108">
        <v>73</v>
      </c>
      <c r="O69" s="78"/>
      <c r="P69" s="108">
        <v>76</v>
      </c>
      <c r="Q69" s="88"/>
      <c r="R69" s="131">
        <v>0</v>
      </c>
      <c r="S69" s="80"/>
      <c r="T69" s="108">
        <v>75</v>
      </c>
      <c r="U69" s="81">
        <v>400</v>
      </c>
      <c r="V69" s="28"/>
      <c r="W69" s="156">
        <f>SUM(J69,L69,N69,P69,R69,T69)</f>
        <v>353</v>
      </c>
      <c r="X69" s="28"/>
      <c r="Y69" s="140">
        <v>294</v>
      </c>
      <c r="Z69" s="10"/>
      <c r="AA69" s="158"/>
      <c r="AB69" s="141"/>
    </row>
    <row r="70" spans="1:28" x14ac:dyDescent="0.3">
      <c r="A70" s="18" t="s">
        <v>312</v>
      </c>
      <c r="B70" s="12" t="s">
        <v>34</v>
      </c>
      <c r="C70" s="12" t="s">
        <v>94</v>
      </c>
      <c r="D70" s="42">
        <f>H70/U70</f>
        <v>0.72199999999999998</v>
      </c>
      <c r="E70" s="11">
        <v>293</v>
      </c>
      <c r="F70" s="42">
        <f>E70/400</f>
        <v>0.73250000000000004</v>
      </c>
      <c r="G70" s="28"/>
      <c r="H70" s="115">
        <f>SUM(J70,L70,N70, P70,R70,T70)</f>
        <v>361</v>
      </c>
      <c r="I70" s="10"/>
      <c r="J70" s="131">
        <v>68</v>
      </c>
      <c r="K70" s="78"/>
      <c r="L70" s="108">
        <v>71</v>
      </c>
      <c r="M70" s="109"/>
      <c r="N70" s="108">
        <v>71</v>
      </c>
      <c r="O70" s="78"/>
      <c r="P70" s="108">
        <v>76</v>
      </c>
      <c r="Q70" s="88"/>
      <c r="R70" s="108">
        <v>75</v>
      </c>
      <c r="S70" s="80"/>
      <c r="T70" s="131">
        <v>0</v>
      </c>
      <c r="U70" s="81">
        <v>500</v>
      </c>
      <c r="V70" s="28"/>
      <c r="W70" s="156">
        <f>SUM(J70,L70,N70,P70,R70,T70)</f>
        <v>361</v>
      </c>
      <c r="X70" s="28"/>
      <c r="Y70" s="140">
        <v>293</v>
      </c>
      <c r="Z70" s="10"/>
      <c r="AA70" s="158"/>
      <c r="AB70" s="141"/>
    </row>
    <row r="71" spans="1:28" x14ac:dyDescent="0.3">
      <c r="A71" s="18" t="s">
        <v>313</v>
      </c>
      <c r="B71" s="24" t="s">
        <v>105</v>
      </c>
      <c r="C71" s="24" t="s">
        <v>137</v>
      </c>
      <c r="D71" s="42">
        <f>H71/U71</f>
        <v>0.84199999999999997</v>
      </c>
      <c r="E71" s="11">
        <v>290</v>
      </c>
      <c r="F71" s="42">
        <f>E71/400</f>
        <v>0.72499999999999998</v>
      </c>
      <c r="G71" s="28"/>
      <c r="H71" s="115">
        <f>SUM(J71,L71,N71, P71,R71,T71)</f>
        <v>421</v>
      </c>
      <c r="I71" s="10"/>
      <c r="J71" s="108">
        <v>75</v>
      </c>
      <c r="K71" s="109"/>
      <c r="L71" s="108">
        <v>69</v>
      </c>
      <c r="M71" s="78"/>
      <c r="N71" s="131">
        <v>69</v>
      </c>
      <c r="O71" s="78"/>
      <c r="P71" s="108">
        <v>74</v>
      </c>
      <c r="Q71" s="88"/>
      <c r="R71" s="108">
        <v>72</v>
      </c>
      <c r="S71" s="80"/>
      <c r="T71" s="131">
        <v>62</v>
      </c>
      <c r="U71" s="81">
        <v>500</v>
      </c>
      <c r="V71" s="28"/>
      <c r="W71" s="156">
        <f>SUM(J71,L71,N71,P71,R71,T71)</f>
        <v>421</v>
      </c>
      <c r="X71" s="28"/>
      <c r="Y71" s="140">
        <v>290</v>
      </c>
      <c r="Z71" s="10"/>
      <c r="AA71" s="158"/>
      <c r="AB71" s="141"/>
    </row>
    <row r="72" spans="1:28" x14ac:dyDescent="0.3">
      <c r="A72" s="18" t="s">
        <v>314</v>
      </c>
      <c r="B72" s="26" t="s">
        <v>65</v>
      </c>
      <c r="C72" s="26" t="s">
        <v>66</v>
      </c>
      <c r="D72" s="42">
        <f>H72/U72</f>
        <v>0.95333333333333337</v>
      </c>
      <c r="E72" s="61">
        <v>217</v>
      </c>
      <c r="F72" s="42">
        <f>E72/300</f>
        <v>0.72333333333333338</v>
      </c>
      <c r="G72" s="13"/>
      <c r="H72" s="115">
        <f>SUM(J72,L72,N72, P72,R72,T72)</f>
        <v>286</v>
      </c>
      <c r="I72" s="10"/>
      <c r="J72" s="114">
        <v>76</v>
      </c>
      <c r="K72" s="78"/>
      <c r="L72" s="131">
        <v>0</v>
      </c>
      <c r="M72" s="78"/>
      <c r="N72" s="108">
        <v>69</v>
      </c>
      <c r="O72" s="78"/>
      <c r="P72" s="131">
        <v>0</v>
      </c>
      <c r="Q72" s="78"/>
      <c r="R72" s="108">
        <v>72</v>
      </c>
      <c r="S72" s="78"/>
      <c r="T72" s="114">
        <v>69</v>
      </c>
      <c r="U72" s="81">
        <v>300</v>
      </c>
      <c r="V72" s="28"/>
      <c r="W72" s="156">
        <f>SUM(J72,L72,N72,P72,R72,T72)</f>
        <v>286</v>
      </c>
      <c r="X72" s="28"/>
      <c r="Y72" s="140">
        <v>286</v>
      </c>
      <c r="Z72" s="10"/>
      <c r="AA72" s="158"/>
      <c r="AB72" s="141"/>
    </row>
    <row r="73" spans="1:28" x14ac:dyDescent="0.3">
      <c r="A73" s="18" t="s">
        <v>315</v>
      </c>
      <c r="B73" s="12" t="s">
        <v>130</v>
      </c>
      <c r="C73" s="12" t="s">
        <v>131</v>
      </c>
      <c r="D73" s="42">
        <f>H73/U73</f>
        <v>0.82</v>
      </c>
      <c r="E73" s="61">
        <v>272</v>
      </c>
      <c r="F73" s="42">
        <f>E73/400</f>
        <v>0.68</v>
      </c>
      <c r="G73" s="13"/>
      <c r="H73" s="115">
        <f>SUM(J73,L73,N73, P73,R73,T73)</f>
        <v>328</v>
      </c>
      <c r="I73" s="10"/>
      <c r="J73" s="108">
        <v>75</v>
      </c>
      <c r="K73" s="109"/>
      <c r="L73" s="108">
        <v>66</v>
      </c>
      <c r="M73" s="78"/>
      <c r="N73" s="131">
        <v>0</v>
      </c>
      <c r="O73" s="78"/>
      <c r="P73" s="108">
        <v>65</v>
      </c>
      <c r="Q73" s="78"/>
      <c r="R73" s="108">
        <v>66</v>
      </c>
      <c r="S73" s="78"/>
      <c r="T73" s="130">
        <v>56</v>
      </c>
      <c r="U73" s="81">
        <v>400</v>
      </c>
      <c r="V73" s="28"/>
      <c r="W73" s="156">
        <f>SUM(J73,L73,N73,P73,R73,T73)</f>
        <v>328</v>
      </c>
      <c r="X73" s="28"/>
      <c r="Y73" s="140">
        <v>272</v>
      </c>
      <c r="Z73" s="10"/>
      <c r="AA73" s="158"/>
      <c r="AB73" s="141"/>
    </row>
    <row r="74" spans="1:28" x14ac:dyDescent="0.3">
      <c r="A74" s="128" t="s">
        <v>303</v>
      </c>
      <c r="B74" s="13"/>
      <c r="C74" s="13"/>
      <c r="D74" s="43"/>
      <c r="E74" s="62"/>
      <c r="F74" s="43"/>
      <c r="G74" s="13"/>
      <c r="H74" s="46"/>
      <c r="I74" s="10"/>
      <c r="J74" s="109"/>
      <c r="K74" s="109"/>
      <c r="L74" s="109"/>
      <c r="M74" s="78"/>
      <c r="N74" s="78"/>
      <c r="O74" s="78"/>
      <c r="P74" s="78"/>
      <c r="Q74" s="78"/>
      <c r="R74" s="78"/>
      <c r="S74" s="78"/>
      <c r="T74" s="78"/>
      <c r="U74" s="88"/>
      <c r="V74" s="28"/>
      <c r="W74" s="157"/>
      <c r="X74" s="28"/>
      <c r="Y74" s="46"/>
      <c r="Z74" s="10"/>
      <c r="AA74" s="10"/>
      <c r="AB74" s="141"/>
    </row>
    <row r="75" spans="1:28" x14ac:dyDescent="0.3">
      <c r="A75" s="18" t="s">
        <v>306</v>
      </c>
      <c r="B75" s="12" t="s">
        <v>51</v>
      </c>
      <c r="C75" s="12" t="s">
        <v>92</v>
      </c>
      <c r="D75" s="42">
        <f>H75/U75</f>
        <v>0.90500000000000003</v>
      </c>
      <c r="E75" s="11">
        <v>286</v>
      </c>
      <c r="F75" s="42">
        <f>E75/400</f>
        <v>0.71499999999999997</v>
      </c>
      <c r="G75" s="28"/>
      <c r="H75" s="115">
        <f>SUM(J75,L75,N75, P75,R75,T75)</f>
        <v>362</v>
      </c>
      <c r="I75" s="10"/>
      <c r="J75" s="131">
        <v>0</v>
      </c>
      <c r="K75" s="78"/>
      <c r="L75" s="108">
        <v>71</v>
      </c>
      <c r="M75" s="109"/>
      <c r="N75" s="108">
        <v>66</v>
      </c>
      <c r="O75" s="109"/>
      <c r="P75" s="131">
        <v>71</v>
      </c>
      <c r="Q75" s="88"/>
      <c r="R75" s="108">
        <v>78</v>
      </c>
      <c r="S75" s="80"/>
      <c r="T75" s="108">
        <v>76</v>
      </c>
      <c r="U75" s="81">
        <v>400</v>
      </c>
      <c r="V75" s="28"/>
      <c r="W75" s="156">
        <f>SUM(J75,L75,N75,P75,R75,T75)</f>
        <v>362</v>
      </c>
      <c r="X75" s="28"/>
      <c r="Y75" s="140">
        <v>291</v>
      </c>
      <c r="Z75" s="10"/>
      <c r="AA75" s="145" t="s">
        <v>339</v>
      </c>
      <c r="AB75" s="141"/>
    </row>
    <row r="76" spans="1:28" x14ac:dyDescent="0.3">
      <c r="A76" s="18" t="s">
        <v>307</v>
      </c>
      <c r="B76" s="12" t="s">
        <v>165</v>
      </c>
      <c r="C76" s="12" t="s">
        <v>166</v>
      </c>
      <c r="D76" s="42">
        <f>H76/U76</f>
        <v>0.89249999999999996</v>
      </c>
      <c r="E76" s="11">
        <v>284</v>
      </c>
      <c r="F76" s="42">
        <f>E76/400</f>
        <v>0.71</v>
      </c>
      <c r="G76" s="28"/>
      <c r="H76" s="115">
        <f>SUM(J76,L76,N76, P76,R76,T76)</f>
        <v>357</v>
      </c>
      <c r="I76" s="10"/>
      <c r="J76" s="108">
        <v>74</v>
      </c>
      <c r="K76" s="78"/>
      <c r="L76" s="131">
        <v>0</v>
      </c>
      <c r="M76" s="78"/>
      <c r="N76" s="108">
        <v>64</v>
      </c>
      <c r="O76" s="78"/>
      <c r="P76" s="131">
        <v>71</v>
      </c>
      <c r="Q76" s="88"/>
      <c r="R76" s="108">
        <v>75</v>
      </c>
      <c r="S76" s="80"/>
      <c r="T76" s="108">
        <v>73</v>
      </c>
      <c r="U76" s="81">
        <v>400</v>
      </c>
      <c r="V76" s="28"/>
      <c r="W76" s="156">
        <f>SUM(J76,L76,N76,P76,R76,T76)</f>
        <v>357</v>
      </c>
      <c r="X76" s="28"/>
      <c r="Y76" s="140">
        <v>286</v>
      </c>
      <c r="Z76" s="10"/>
      <c r="AA76" s="145" t="s">
        <v>340</v>
      </c>
      <c r="AB76" s="141"/>
    </row>
    <row r="77" spans="1:28" x14ac:dyDescent="0.3">
      <c r="A77" s="18" t="s">
        <v>308</v>
      </c>
      <c r="B77" s="12" t="s">
        <v>196</v>
      </c>
      <c r="C77" s="12" t="s">
        <v>197</v>
      </c>
      <c r="D77" s="42">
        <f>H77/U77</f>
        <v>0.89249999999999996</v>
      </c>
      <c r="E77" s="11">
        <v>282</v>
      </c>
      <c r="F77" s="42">
        <f>E77/400</f>
        <v>0.70499999999999996</v>
      </c>
      <c r="G77" s="28"/>
      <c r="H77" s="115">
        <f>SUM(J77,L77,N77, P77,R77,T77)</f>
        <v>357</v>
      </c>
      <c r="I77" s="10"/>
      <c r="J77" s="108">
        <v>66</v>
      </c>
      <c r="K77" s="109"/>
      <c r="L77" s="108">
        <v>68</v>
      </c>
      <c r="M77" s="78"/>
      <c r="N77" s="131">
        <v>0</v>
      </c>
      <c r="O77" s="78"/>
      <c r="P77" s="108">
        <v>74</v>
      </c>
      <c r="Q77" s="88"/>
      <c r="R77" s="131">
        <v>74</v>
      </c>
      <c r="S77" s="80"/>
      <c r="T77" s="108">
        <v>75</v>
      </c>
      <c r="U77" s="81">
        <v>400</v>
      </c>
      <c r="V77" s="28"/>
      <c r="W77" s="156">
        <f>SUM(J77,L77,N77,P77,R77,T77)</f>
        <v>357</v>
      </c>
      <c r="X77" s="28"/>
      <c r="Y77" s="140">
        <v>283</v>
      </c>
      <c r="Z77" s="10"/>
      <c r="AA77" s="158"/>
      <c r="AB77" s="141"/>
    </row>
    <row r="78" spans="1:28" x14ac:dyDescent="0.3">
      <c r="A78" s="18" t="s">
        <v>309</v>
      </c>
      <c r="B78" s="26" t="s">
        <v>151</v>
      </c>
      <c r="C78" s="26" t="s">
        <v>152</v>
      </c>
      <c r="D78" s="42">
        <f>H78/U78</f>
        <v>0.92666666666666664</v>
      </c>
      <c r="E78" s="11">
        <v>212</v>
      </c>
      <c r="F78" s="42">
        <f>E78/300</f>
        <v>0.70666666666666667</v>
      </c>
      <c r="G78" s="28"/>
      <c r="H78" s="115">
        <f>SUM(J78,L78,N78, P78,R78,T78)</f>
        <v>278</v>
      </c>
      <c r="I78" s="10"/>
      <c r="J78" s="108">
        <v>64</v>
      </c>
      <c r="K78" s="78"/>
      <c r="L78" s="131">
        <v>0</v>
      </c>
      <c r="M78" s="78"/>
      <c r="N78" s="108">
        <v>73</v>
      </c>
      <c r="O78" s="78"/>
      <c r="P78" s="108">
        <v>75</v>
      </c>
      <c r="Q78" s="78"/>
      <c r="R78" s="131">
        <v>0</v>
      </c>
      <c r="S78" s="78"/>
      <c r="T78" s="114">
        <v>66</v>
      </c>
      <c r="U78" s="81">
        <v>300</v>
      </c>
      <c r="V78" s="28"/>
      <c r="W78" s="156">
        <f>SUM(J78,L78,N78,P78,R78,T78)</f>
        <v>278</v>
      </c>
      <c r="X78" s="28"/>
      <c r="Y78" s="140">
        <v>278</v>
      </c>
      <c r="Z78" s="10"/>
      <c r="AA78" s="158"/>
      <c r="AB78" s="141"/>
    </row>
    <row r="79" spans="1:28" x14ac:dyDescent="0.3">
      <c r="A79" s="18" t="s">
        <v>309</v>
      </c>
      <c r="B79" s="26" t="s">
        <v>63</v>
      </c>
      <c r="C79" s="26" t="s">
        <v>266</v>
      </c>
      <c r="D79" s="42">
        <f>H79/U79</f>
        <v>0.69499999999999995</v>
      </c>
      <c r="E79" s="61">
        <v>278</v>
      </c>
      <c r="F79" s="42">
        <f>E79/400</f>
        <v>0.69499999999999995</v>
      </c>
      <c r="G79" s="13"/>
      <c r="H79" s="115">
        <f>SUM(J79,L79,N79, P79,R79,T79)</f>
        <v>278</v>
      </c>
      <c r="I79" s="10"/>
      <c r="J79" s="130">
        <v>0</v>
      </c>
      <c r="K79" s="78"/>
      <c r="L79" s="108">
        <v>64</v>
      </c>
      <c r="M79" s="109"/>
      <c r="N79" s="108">
        <v>70</v>
      </c>
      <c r="O79" s="78"/>
      <c r="P79" s="108">
        <v>67</v>
      </c>
      <c r="Q79" s="78"/>
      <c r="R79" s="108">
        <v>77</v>
      </c>
      <c r="S79" s="78"/>
      <c r="T79" s="130">
        <v>0</v>
      </c>
      <c r="U79" s="81">
        <v>400</v>
      </c>
      <c r="V79" s="28"/>
      <c r="W79" s="156">
        <f>SUM(J79,L79,N79,P79,R79,T79)</f>
        <v>278</v>
      </c>
      <c r="X79" s="28"/>
      <c r="Y79" s="140">
        <v>278</v>
      </c>
      <c r="Z79" s="10"/>
      <c r="AA79" s="158"/>
      <c r="AB79" s="141"/>
    </row>
    <row r="80" spans="1:28" x14ac:dyDescent="0.3">
      <c r="A80" s="18" t="s">
        <v>311</v>
      </c>
      <c r="B80" s="24" t="s">
        <v>36</v>
      </c>
      <c r="C80" s="24" t="s">
        <v>37</v>
      </c>
      <c r="D80" s="42">
        <f>H80/U80</f>
        <v>0.79</v>
      </c>
      <c r="E80" s="11">
        <v>277</v>
      </c>
      <c r="F80" s="42">
        <f>E80/400</f>
        <v>0.6925</v>
      </c>
      <c r="G80" s="28"/>
      <c r="H80" s="115">
        <f>SUM(J80,L80,N80, P80,R80,T80)</f>
        <v>395</v>
      </c>
      <c r="I80" s="10"/>
      <c r="J80" s="108">
        <v>65</v>
      </c>
      <c r="K80" s="78"/>
      <c r="L80" s="108">
        <v>69</v>
      </c>
      <c r="M80" s="109"/>
      <c r="N80" s="108">
        <v>69</v>
      </c>
      <c r="O80" s="78"/>
      <c r="P80" s="108">
        <v>74</v>
      </c>
      <c r="Q80" s="88"/>
      <c r="R80" s="131">
        <v>58</v>
      </c>
      <c r="S80" s="80"/>
      <c r="T80" s="131">
        <v>60</v>
      </c>
      <c r="U80" s="81">
        <v>500</v>
      </c>
      <c r="V80" s="28"/>
      <c r="W80" s="156">
        <f>SUM(J80,L80,N80,P80,R80,T80)</f>
        <v>395</v>
      </c>
      <c r="X80" s="28"/>
      <c r="Y80" s="140">
        <v>277</v>
      </c>
      <c r="Z80" s="10"/>
      <c r="AA80" s="158"/>
      <c r="AB80" s="141"/>
    </row>
    <row r="81" spans="1:28" x14ac:dyDescent="0.3">
      <c r="A81" s="18" t="s">
        <v>312</v>
      </c>
      <c r="B81" s="24" t="s">
        <v>194</v>
      </c>
      <c r="C81" s="24" t="s">
        <v>195</v>
      </c>
      <c r="D81" s="42">
        <f>H81/U81</f>
        <v>0.8175</v>
      </c>
      <c r="E81" s="61">
        <v>259</v>
      </c>
      <c r="F81" s="42">
        <f>E81/400</f>
        <v>0.64749999999999996</v>
      </c>
      <c r="G81" s="13"/>
      <c r="H81" s="115">
        <f>SUM(J81,L81,N81, P81,R81,T81)</f>
        <v>327</v>
      </c>
      <c r="I81" s="10"/>
      <c r="J81" s="114">
        <v>68</v>
      </c>
      <c r="K81" s="78"/>
      <c r="L81" s="131">
        <v>55</v>
      </c>
      <c r="M81" s="78"/>
      <c r="N81" s="108">
        <v>69</v>
      </c>
      <c r="O81" s="78"/>
      <c r="P81" s="108">
        <v>67</v>
      </c>
      <c r="Q81" s="78"/>
      <c r="R81" s="131">
        <v>0</v>
      </c>
      <c r="S81" s="78"/>
      <c r="T81" s="114">
        <v>68</v>
      </c>
      <c r="U81" s="81">
        <v>400</v>
      </c>
      <c r="V81" s="28"/>
      <c r="W81" s="156">
        <f>SUM(J81,L81,N81,P81,R81,T81)</f>
        <v>327</v>
      </c>
      <c r="X81" s="28"/>
      <c r="Y81" s="140">
        <v>272</v>
      </c>
      <c r="Z81" s="10"/>
      <c r="AA81" s="158"/>
      <c r="AB81" s="141"/>
    </row>
    <row r="82" spans="1:28" x14ac:dyDescent="0.3">
      <c r="A82" s="18" t="s">
        <v>313</v>
      </c>
      <c r="B82" s="26" t="s">
        <v>163</v>
      </c>
      <c r="C82" s="26" t="s">
        <v>164</v>
      </c>
      <c r="D82" s="42">
        <f>H82/U82</f>
        <v>0.89</v>
      </c>
      <c r="E82" s="11">
        <v>199</v>
      </c>
      <c r="F82" s="42">
        <f>E82/300</f>
        <v>0.66333333333333333</v>
      </c>
      <c r="G82" s="28"/>
      <c r="H82" s="115">
        <f>SUM(J82,L82,N82, P82,R82,T82)</f>
        <v>267</v>
      </c>
      <c r="I82" s="10"/>
      <c r="J82" s="108">
        <v>67</v>
      </c>
      <c r="K82" s="109"/>
      <c r="L82" s="108">
        <v>68</v>
      </c>
      <c r="M82" s="78"/>
      <c r="N82" s="108">
        <v>64</v>
      </c>
      <c r="O82" s="78"/>
      <c r="P82" s="131">
        <v>0</v>
      </c>
      <c r="Q82" s="88"/>
      <c r="R82" s="131">
        <v>0</v>
      </c>
      <c r="S82" s="80"/>
      <c r="T82" s="108">
        <v>68</v>
      </c>
      <c r="U82" s="81">
        <v>300</v>
      </c>
      <c r="V82" s="28"/>
      <c r="W82" s="156">
        <f>SUM(J82,L82,N82,P82,R82,T82)</f>
        <v>267</v>
      </c>
      <c r="X82" s="28"/>
      <c r="Y82" s="140">
        <v>267</v>
      </c>
      <c r="Z82" s="10"/>
      <c r="AA82" s="158"/>
      <c r="AB82" s="141"/>
    </row>
    <row r="83" spans="1:28" x14ac:dyDescent="0.3">
      <c r="A83" s="18" t="s">
        <v>314</v>
      </c>
      <c r="B83" s="12" t="s">
        <v>103</v>
      </c>
      <c r="C83" s="12" t="s">
        <v>102</v>
      </c>
      <c r="D83" s="42">
        <f>H83/U83</f>
        <v>0.75</v>
      </c>
      <c r="E83" s="61">
        <v>254</v>
      </c>
      <c r="F83" s="42">
        <f>E83/400</f>
        <v>0.63500000000000001</v>
      </c>
      <c r="G83" s="13"/>
      <c r="H83" s="115">
        <f>SUM(J83,L83,N83, P83,R83,T83)</f>
        <v>375</v>
      </c>
      <c r="I83" s="10"/>
      <c r="J83" s="114">
        <v>73</v>
      </c>
      <c r="K83" s="109"/>
      <c r="L83" s="108">
        <v>62</v>
      </c>
      <c r="M83" s="78"/>
      <c r="N83" s="131">
        <v>56</v>
      </c>
      <c r="O83" s="78"/>
      <c r="P83" s="108">
        <v>63</v>
      </c>
      <c r="Q83" s="78"/>
      <c r="R83" s="131">
        <v>53</v>
      </c>
      <c r="S83" s="78"/>
      <c r="T83" s="114">
        <v>68</v>
      </c>
      <c r="U83" s="81">
        <v>500</v>
      </c>
      <c r="V83" s="28"/>
      <c r="W83" s="156">
        <f>SUM(J83,L83,N83,P83,R83,T83)</f>
        <v>375</v>
      </c>
      <c r="X83" s="28"/>
      <c r="Y83" s="140">
        <v>266</v>
      </c>
      <c r="Z83" s="10"/>
      <c r="AA83" s="158"/>
      <c r="AB83" s="141"/>
    </row>
    <row r="84" spans="1:28" x14ac:dyDescent="0.3">
      <c r="A84" s="18" t="s">
        <v>315</v>
      </c>
      <c r="B84" s="12" t="s">
        <v>282</v>
      </c>
      <c r="C84" s="12" t="s">
        <v>283</v>
      </c>
      <c r="D84" s="42">
        <f>H84/U84</f>
        <v>0.80500000000000005</v>
      </c>
      <c r="E84" s="61">
        <v>263</v>
      </c>
      <c r="F84" s="42">
        <f>E84/400</f>
        <v>0.65749999999999997</v>
      </c>
      <c r="G84" s="13"/>
      <c r="H84" s="115">
        <f>SUM(J84,L84,N84, P84,R84,T84)</f>
        <v>322</v>
      </c>
      <c r="I84" s="10"/>
      <c r="J84" s="131">
        <v>0</v>
      </c>
      <c r="K84" s="78"/>
      <c r="L84" s="108">
        <v>70</v>
      </c>
      <c r="M84" s="109"/>
      <c r="N84" s="108">
        <v>62</v>
      </c>
      <c r="O84" s="78"/>
      <c r="P84" s="108">
        <v>64</v>
      </c>
      <c r="Q84" s="78"/>
      <c r="R84" s="108">
        <v>67</v>
      </c>
      <c r="S84" s="78"/>
      <c r="T84" s="130">
        <v>59</v>
      </c>
      <c r="U84" s="81">
        <v>400</v>
      </c>
      <c r="V84" s="28"/>
      <c r="W84" s="156">
        <f>SUM(J84,L84,N84,P84,R84,T84)</f>
        <v>322</v>
      </c>
      <c r="X84" s="28"/>
      <c r="Y84" s="140">
        <v>263</v>
      </c>
      <c r="Z84" s="10"/>
      <c r="AA84" s="158"/>
      <c r="AB84" s="141"/>
    </row>
    <row r="85" spans="1:28" x14ac:dyDescent="0.3">
      <c r="A85" s="128" t="s">
        <v>319</v>
      </c>
      <c r="B85" s="13"/>
      <c r="C85" s="13"/>
      <c r="D85" s="43"/>
      <c r="E85" s="62"/>
      <c r="F85" s="43"/>
      <c r="G85" s="13"/>
      <c r="H85" s="46"/>
      <c r="I85" s="10"/>
      <c r="J85" s="78"/>
      <c r="K85" s="78"/>
      <c r="L85" s="109"/>
      <c r="M85" s="109"/>
      <c r="N85" s="109"/>
      <c r="O85" s="78"/>
      <c r="P85" s="78"/>
      <c r="Q85" s="78"/>
      <c r="R85" s="78"/>
      <c r="S85" s="78"/>
      <c r="T85" s="78"/>
      <c r="U85" s="88"/>
      <c r="V85" s="28"/>
      <c r="W85" s="157"/>
      <c r="X85" s="28"/>
      <c r="Y85" s="46"/>
      <c r="Z85" s="10"/>
      <c r="AA85" s="10"/>
      <c r="AB85" s="141"/>
    </row>
    <row r="86" spans="1:28" x14ac:dyDescent="0.3">
      <c r="A86" s="18" t="s">
        <v>306</v>
      </c>
      <c r="B86" s="24" t="s">
        <v>272</v>
      </c>
      <c r="C86" s="24" t="s">
        <v>273</v>
      </c>
      <c r="D86" s="42">
        <f>H86/U86</f>
        <v>0.88</v>
      </c>
      <c r="E86" s="61">
        <v>201</v>
      </c>
      <c r="F86" s="42">
        <f>E86/300</f>
        <v>0.67</v>
      </c>
      <c r="G86" s="13"/>
      <c r="H86" s="115">
        <f>SUM(J86,L86,N86, P86,R86,T86)</f>
        <v>264</v>
      </c>
      <c r="I86" s="10"/>
      <c r="J86" s="131">
        <v>0</v>
      </c>
      <c r="K86" s="78"/>
      <c r="L86" s="108">
        <v>74</v>
      </c>
      <c r="M86" s="109"/>
      <c r="N86" s="108">
        <v>54</v>
      </c>
      <c r="O86" s="78"/>
      <c r="P86" s="131">
        <v>0</v>
      </c>
      <c r="Q86" s="78"/>
      <c r="R86" s="108">
        <v>73</v>
      </c>
      <c r="S86" s="78"/>
      <c r="T86" s="114">
        <v>63</v>
      </c>
      <c r="U86" s="81">
        <v>300</v>
      </c>
      <c r="V86" s="28"/>
      <c r="W86" s="156">
        <f>SUM(J86,L86,N86,P86,R86,T86)</f>
        <v>264</v>
      </c>
      <c r="X86" s="28"/>
      <c r="Y86" s="140">
        <v>264</v>
      </c>
      <c r="Z86" s="10"/>
      <c r="AA86" s="145" t="s">
        <v>341</v>
      </c>
      <c r="AB86" s="141"/>
    </row>
    <row r="87" spans="1:28" x14ac:dyDescent="0.3">
      <c r="A87" s="18" t="s">
        <v>307</v>
      </c>
      <c r="B87" s="26" t="s">
        <v>189</v>
      </c>
      <c r="C87" s="26" t="s">
        <v>190</v>
      </c>
      <c r="D87" s="42">
        <f>H87/U87</f>
        <v>0.77500000000000002</v>
      </c>
      <c r="E87" s="11">
        <v>239</v>
      </c>
      <c r="F87" s="42">
        <f>E87/400</f>
        <v>0.59750000000000003</v>
      </c>
      <c r="G87" s="28"/>
      <c r="H87" s="115">
        <f>SUM(J87,L87,N87, P87,R87,T87)</f>
        <v>310</v>
      </c>
      <c r="I87" s="10"/>
      <c r="J87" s="108">
        <v>58</v>
      </c>
      <c r="K87" s="109"/>
      <c r="L87" s="108">
        <v>66</v>
      </c>
      <c r="M87" s="78"/>
      <c r="N87" s="131">
        <v>0</v>
      </c>
      <c r="O87" s="78"/>
      <c r="P87" s="131">
        <v>52</v>
      </c>
      <c r="Q87" s="88"/>
      <c r="R87" s="108">
        <v>63</v>
      </c>
      <c r="S87" s="80"/>
      <c r="T87" s="108">
        <v>71</v>
      </c>
      <c r="U87" s="81">
        <v>400</v>
      </c>
      <c r="V87" s="28"/>
      <c r="W87" s="156">
        <f>SUM(J87,L87,N87,P87,R87,T87)</f>
        <v>310</v>
      </c>
      <c r="X87" s="28"/>
      <c r="Y87" s="140">
        <v>258</v>
      </c>
      <c r="Z87" s="10"/>
      <c r="AA87" s="145" t="s">
        <v>342</v>
      </c>
      <c r="AB87" s="141"/>
    </row>
    <row r="88" spans="1:28" x14ac:dyDescent="0.3">
      <c r="A88" s="18" t="s">
        <v>308</v>
      </c>
      <c r="B88" s="24" t="s">
        <v>41</v>
      </c>
      <c r="C88" s="24" t="s">
        <v>142</v>
      </c>
      <c r="D88" s="42">
        <f>H88/U88</f>
        <v>0.8</v>
      </c>
      <c r="E88" s="11">
        <v>253</v>
      </c>
      <c r="F88" s="42">
        <f>E88/400</f>
        <v>0.63249999999999995</v>
      </c>
      <c r="G88" s="28"/>
      <c r="H88" s="115">
        <f>SUM(J88,L88,N88, P88,R88,T88)</f>
        <v>320</v>
      </c>
      <c r="I88" s="10"/>
      <c r="J88" s="108">
        <v>59</v>
      </c>
      <c r="K88" s="78"/>
      <c r="L88" s="131">
        <v>0</v>
      </c>
      <c r="M88" s="78"/>
      <c r="N88" s="108">
        <v>58</v>
      </c>
      <c r="O88" s="78"/>
      <c r="P88" s="108">
        <v>72</v>
      </c>
      <c r="Q88" s="88"/>
      <c r="R88" s="131">
        <v>64</v>
      </c>
      <c r="S88" s="80"/>
      <c r="T88" s="108">
        <v>67</v>
      </c>
      <c r="U88" s="81">
        <v>400</v>
      </c>
      <c r="V88" s="28"/>
      <c r="W88" s="156">
        <f>SUM(J88,L88,N88,P88,R88,T88)</f>
        <v>320</v>
      </c>
      <c r="X88" s="28"/>
      <c r="Y88" s="140">
        <v>256</v>
      </c>
      <c r="Z88" s="10"/>
      <c r="AA88" s="158"/>
      <c r="AB88" s="141"/>
    </row>
    <row r="89" spans="1:28" x14ac:dyDescent="0.3">
      <c r="A89" s="18" t="s">
        <v>309</v>
      </c>
      <c r="B89" s="26" t="s">
        <v>188</v>
      </c>
      <c r="C89" s="26" t="s">
        <v>99</v>
      </c>
      <c r="D89" s="42">
        <f>H89/U89</f>
        <v>0.73799999999999999</v>
      </c>
      <c r="E89" s="11">
        <v>255</v>
      </c>
      <c r="F89" s="42">
        <f>E89/400</f>
        <v>0.63749999999999996</v>
      </c>
      <c r="G89" s="28"/>
      <c r="H89" s="115">
        <f>SUM(J89,L89,N89, P89,R89,T89)</f>
        <v>369</v>
      </c>
      <c r="I89" s="10"/>
      <c r="J89" s="108">
        <v>59</v>
      </c>
      <c r="K89" s="78"/>
      <c r="L89" s="131">
        <v>49</v>
      </c>
      <c r="M89" s="78"/>
      <c r="N89" s="108">
        <v>63</v>
      </c>
      <c r="O89" s="78"/>
      <c r="P89" s="108">
        <v>68</v>
      </c>
      <c r="Q89" s="88"/>
      <c r="R89" s="108">
        <v>65</v>
      </c>
      <c r="S89" s="80"/>
      <c r="T89" s="131">
        <v>65</v>
      </c>
      <c r="U89" s="81">
        <v>500</v>
      </c>
      <c r="V89" s="28"/>
      <c r="W89" s="156">
        <f>SUM(J89,L89,N89,P89,R89,T89)</f>
        <v>369</v>
      </c>
      <c r="X89" s="28"/>
      <c r="Y89" s="140">
        <v>255</v>
      </c>
      <c r="Z89" s="10"/>
      <c r="AA89" s="158"/>
      <c r="AB89" s="141"/>
    </row>
    <row r="90" spans="1:28" x14ac:dyDescent="0.3">
      <c r="A90" s="18" t="s">
        <v>310</v>
      </c>
      <c r="B90" s="26" t="s">
        <v>83</v>
      </c>
      <c r="C90" s="26" t="s">
        <v>60</v>
      </c>
      <c r="D90" s="42">
        <f>H90/U90</f>
        <v>0.61799999999999999</v>
      </c>
      <c r="E90" s="61">
        <v>253</v>
      </c>
      <c r="F90" s="42">
        <f>E90/400</f>
        <v>0.63249999999999995</v>
      </c>
      <c r="G90" s="13"/>
      <c r="H90" s="115">
        <f>SUM(J90,L90,N90, P90,R90,T90)</f>
        <v>309</v>
      </c>
      <c r="I90" s="10"/>
      <c r="J90" s="114">
        <v>66</v>
      </c>
      <c r="K90" s="109"/>
      <c r="L90" s="108">
        <v>63</v>
      </c>
      <c r="M90" s="78"/>
      <c r="N90" s="131">
        <v>56</v>
      </c>
      <c r="O90" s="78"/>
      <c r="P90" s="108">
        <v>59</v>
      </c>
      <c r="Q90" s="78"/>
      <c r="R90" s="108">
        <v>65</v>
      </c>
      <c r="S90" s="78"/>
      <c r="T90" s="130">
        <v>0</v>
      </c>
      <c r="U90" s="81">
        <v>500</v>
      </c>
      <c r="V90" s="28"/>
      <c r="W90" s="156">
        <f>SUM(J90,L90,N90,P90,R90,T90)</f>
        <v>309</v>
      </c>
      <c r="X90" s="28"/>
      <c r="Y90" s="140">
        <v>253</v>
      </c>
      <c r="Z90" s="10"/>
      <c r="AA90" s="158"/>
      <c r="AB90" s="141"/>
    </row>
    <row r="91" spans="1:28" x14ac:dyDescent="0.3">
      <c r="A91" s="18" t="s">
        <v>310</v>
      </c>
      <c r="B91" s="26" t="s">
        <v>83</v>
      </c>
      <c r="C91" s="26" t="s">
        <v>115</v>
      </c>
      <c r="D91" s="42">
        <f>H91/U91</f>
        <v>0.69799999999999995</v>
      </c>
      <c r="E91" s="61">
        <v>253</v>
      </c>
      <c r="F91" s="42">
        <f>E91/400</f>
        <v>0.63249999999999995</v>
      </c>
      <c r="G91" s="13"/>
      <c r="H91" s="115">
        <f>SUM(J91,L91,N91, P91,R91,T91)</f>
        <v>349</v>
      </c>
      <c r="I91" s="10"/>
      <c r="J91" s="108">
        <v>62</v>
      </c>
      <c r="K91" s="109"/>
      <c r="L91" s="108">
        <v>65</v>
      </c>
      <c r="M91" s="78"/>
      <c r="N91" s="131">
        <v>44</v>
      </c>
      <c r="O91" s="78"/>
      <c r="P91" s="108">
        <v>67</v>
      </c>
      <c r="Q91" s="78"/>
      <c r="R91" s="108">
        <v>59</v>
      </c>
      <c r="S91" s="78"/>
      <c r="T91" s="130">
        <v>52</v>
      </c>
      <c r="U91" s="81">
        <v>500</v>
      </c>
      <c r="V91" s="28"/>
      <c r="W91" s="156">
        <f>SUM(J91,L91,N91,P91,R91,T91)</f>
        <v>349</v>
      </c>
      <c r="X91" s="28"/>
      <c r="Y91" s="140">
        <v>253</v>
      </c>
      <c r="Z91" s="10"/>
      <c r="AA91" s="158"/>
      <c r="AB91" s="141"/>
    </row>
    <row r="92" spans="1:28" x14ac:dyDescent="0.3">
      <c r="A92" s="18" t="s">
        <v>312</v>
      </c>
      <c r="B92" s="12" t="s">
        <v>279</v>
      </c>
      <c r="C92" s="12" t="s">
        <v>280</v>
      </c>
      <c r="D92" s="42">
        <f>H92/U92</f>
        <v>0.76</v>
      </c>
      <c r="E92" s="61">
        <v>245</v>
      </c>
      <c r="F92" s="42">
        <f>E92/400</f>
        <v>0.61250000000000004</v>
      </c>
      <c r="G92" s="13"/>
      <c r="H92" s="115">
        <f>SUM(J92,L92,N92, P92,R92,T92)</f>
        <v>304</v>
      </c>
      <c r="I92" s="10"/>
      <c r="J92" s="130">
        <v>0</v>
      </c>
      <c r="K92" s="78"/>
      <c r="L92" s="108">
        <v>55</v>
      </c>
      <c r="M92" s="109"/>
      <c r="N92" s="108">
        <v>67</v>
      </c>
      <c r="O92" s="78"/>
      <c r="P92" s="108">
        <v>66</v>
      </c>
      <c r="Q92" s="78"/>
      <c r="R92" s="131">
        <v>57</v>
      </c>
      <c r="S92" s="78"/>
      <c r="T92" s="114">
        <v>59</v>
      </c>
      <c r="U92" s="81">
        <v>400</v>
      </c>
      <c r="V92" s="28"/>
      <c r="W92" s="156">
        <f>SUM(J92,L92,N92,P92,R92,T92)</f>
        <v>304</v>
      </c>
      <c r="X92" s="28"/>
      <c r="Y92" s="140">
        <v>247</v>
      </c>
      <c r="Z92" s="10"/>
      <c r="AA92" s="158"/>
      <c r="AB92" s="141"/>
    </row>
    <row r="93" spans="1:28" x14ac:dyDescent="0.3">
      <c r="A93" s="18" t="s">
        <v>312</v>
      </c>
      <c r="B93" s="26" t="s">
        <v>141</v>
      </c>
      <c r="C93" s="26" t="s">
        <v>140</v>
      </c>
      <c r="D93" s="42">
        <f>H93/U93</f>
        <v>0.76500000000000001</v>
      </c>
      <c r="E93" s="11">
        <v>241</v>
      </c>
      <c r="F93" s="42">
        <f>E93/400</f>
        <v>0.60250000000000004</v>
      </c>
      <c r="G93" s="28"/>
      <c r="H93" s="115">
        <f>SUM(J93,L93,N93, P93,R93,T93)</f>
        <v>306</v>
      </c>
      <c r="I93" s="10"/>
      <c r="J93" s="108">
        <v>65</v>
      </c>
      <c r="K93" s="109"/>
      <c r="L93" s="108">
        <v>55</v>
      </c>
      <c r="M93" s="78"/>
      <c r="N93" s="131">
        <v>0</v>
      </c>
      <c r="O93" s="78"/>
      <c r="P93" s="131">
        <v>59</v>
      </c>
      <c r="Q93" s="88"/>
      <c r="R93" s="108">
        <v>62</v>
      </c>
      <c r="S93" s="80"/>
      <c r="T93" s="108">
        <v>65</v>
      </c>
      <c r="U93" s="81">
        <v>400</v>
      </c>
      <c r="V93" s="28"/>
      <c r="W93" s="156">
        <f>SUM(J93,L93,N93,P93,R93,T93)</f>
        <v>306</v>
      </c>
      <c r="X93" s="28"/>
      <c r="Y93" s="140">
        <v>247</v>
      </c>
      <c r="Z93" s="10"/>
      <c r="AA93" s="158"/>
      <c r="AB93" s="141"/>
    </row>
    <row r="94" spans="1:28" x14ac:dyDescent="0.3">
      <c r="A94" s="18" t="s">
        <v>312</v>
      </c>
      <c r="B94" s="12" t="s">
        <v>109</v>
      </c>
      <c r="C94" s="12" t="s">
        <v>276</v>
      </c>
      <c r="D94" s="42">
        <f>H94/U94</f>
        <v>0.76</v>
      </c>
      <c r="E94" s="61">
        <v>232</v>
      </c>
      <c r="F94" s="42">
        <f>E94/400</f>
        <v>0.57999999999999996</v>
      </c>
      <c r="G94" s="13"/>
      <c r="H94" s="115">
        <f>SUM(J94,L94,N94, P94,R94,T94)</f>
        <v>304</v>
      </c>
      <c r="I94" s="10"/>
      <c r="J94" s="130">
        <v>0</v>
      </c>
      <c r="K94" s="78"/>
      <c r="L94" s="108">
        <v>53</v>
      </c>
      <c r="M94" s="109"/>
      <c r="N94" s="108">
        <v>64</v>
      </c>
      <c r="O94" s="78"/>
      <c r="P94" s="131">
        <v>57</v>
      </c>
      <c r="Q94" s="78"/>
      <c r="R94" s="108">
        <v>58</v>
      </c>
      <c r="S94" s="78"/>
      <c r="T94" s="114">
        <v>72</v>
      </c>
      <c r="U94" s="81">
        <v>400</v>
      </c>
      <c r="V94" s="28"/>
      <c r="W94" s="156">
        <f>SUM(J94,L94,N94,P94,R94,T94)</f>
        <v>304</v>
      </c>
      <c r="X94" s="28"/>
      <c r="Y94" s="140">
        <v>247</v>
      </c>
      <c r="Z94" s="10"/>
      <c r="AA94" s="158"/>
      <c r="AB94" s="141"/>
    </row>
    <row r="95" spans="1:28" x14ac:dyDescent="0.3">
      <c r="A95" s="18" t="s">
        <v>315</v>
      </c>
      <c r="B95" s="24" t="s">
        <v>154</v>
      </c>
      <c r="C95" s="24" t="s">
        <v>153</v>
      </c>
      <c r="D95" s="42">
        <f>H95/U95</f>
        <v>0.61</v>
      </c>
      <c r="E95" s="63">
        <v>244</v>
      </c>
      <c r="F95" s="42">
        <f>E95/400</f>
        <v>0.61</v>
      </c>
      <c r="G95" s="13"/>
      <c r="H95" s="115">
        <f>SUM(J95,L95,N95, P95,R95,T95)</f>
        <v>244</v>
      </c>
      <c r="I95" s="10"/>
      <c r="J95" s="114">
        <v>66</v>
      </c>
      <c r="K95" s="78"/>
      <c r="L95" s="108">
        <v>56</v>
      </c>
      <c r="M95" s="78"/>
      <c r="N95" s="108">
        <v>60</v>
      </c>
      <c r="O95" s="78"/>
      <c r="P95" s="108">
        <v>62</v>
      </c>
      <c r="Q95" s="78"/>
      <c r="R95" s="131">
        <v>0</v>
      </c>
      <c r="S95" s="78"/>
      <c r="T95" s="130">
        <v>0</v>
      </c>
      <c r="U95" s="81">
        <v>400</v>
      </c>
      <c r="V95" s="28"/>
      <c r="W95" s="156">
        <f>SUM(J95,L95,N95,P95,R95,T95)</f>
        <v>244</v>
      </c>
      <c r="X95" s="28"/>
      <c r="Y95" s="140">
        <v>244</v>
      </c>
      <c r="Z95" s="10"/>
      <c r="AA95" s="158"/>
      <c r="AB95" s="141"/>
    </row>
    <row r="96" spans="1:28" x14ac:dyDescent="0.3">
      <c r="A96" s="18" t="s">
        <v>315</v>
      </c>
      <c r="B96" s="26" t="s">
        <v>181</v>
      </c>
      <c r="C96" s="26" t="s">
        <v>182</v>
      </c>
      <c r="D96" s="42">
        <f>H96/U96</f>
        <v>0.66400000000000003</v>
      </c>
      <c r="E96" s="11">
        <v>244</v>
      </c>
      <c r="F96" s="42">
        <f>E96/400</f>
        <v>0.61</v>
      </c>
      <c r="G96" s="28"/>
      <c r="H96" s="115">
        <f>SUM(J96,L96,N96, P96,R96,T96)</f>
        <v>332</v>
      </c>
      <c r="I96" s="10"/>
      <c r="J96" s="108">
        <v>58</v>
      </c>
      <c r="K96" s="109"/>
      <c r="L96" s="108">
        <v>62</v>
      </c>
      <c r="M96" s="78"/>
      <c r="N96" s="131">
        <v>53</v>
      </c>
      <c r="O96" s="78"/>
      <c r="P96" s="108">
        <v>63</v>
      </c>
      <c r="Q96" s="88"/>
      <c r="R96" s="108">
        <v>61</v>
      </c>
      <c r="S96" s="80"/>
      <c r="T96" s="131">
        <v>35</v>
      </c>
      <c r="U96" s="81">
        <v>500</v>
      </c>
      <c r="V96" s="28"/>
      <c r="W96" s="156">
        <f>SUM(J96,L96,N96,P96,R96,T96)</f>
        <v>332</v>
      </c>
      <c r="X96" s="28"/>
      <c r="Y96" s="140">
        <v>244</v>
      </c>
      <c r="Z96" s="10"/>
      <c r="AA96" s="158"/>
      <c r="AB96" s="141"/>
    </row>
    <row r="97" spans="1:28" x14ac:dyDescent="0.3">
      <c r="A97" s="128" t="s">
        <v>320</v>
      </c>
      <c r="B97" s="13"/>
      <c r="C97" s="13"/>
      <c r="D97" s="43"/>
      <c r="E97" s="62"/>
      <c r="F97" s="43"/>
      <c r="G97" s="13"/>
      <c r="H97" s="46"/>
      <c r="I97" s="10"/>
      <c r="J97" s="78"/>
      <c r="K97" s="78"/>
      <c r="L97" s="109"/>
      <c r="M97" s="109"/>
      <c r="N97" s="109"/>
      <c r="O97" s="78"/>
      <c r="P97" s="78"/>
      <c r="Q97" s="78"/>
      <c r="R97" s="78"/>
      <c r="S97" s="78"/>
      <c r="T97" s="78"/>
      <c r="U97" s="88"/>
      <c r="V97" s="28"/>
      <c r="W97" s="157"/>
      <c r="X97" s="28"/>
      <c r="Y97" s="46"/>
      <c r="Z97" s="10"/>
      <c r="AA97" s="10"/>
      <c r="AB97" s="141"/>
    </row>
    <row r="98" spans="1:28" x14ac:dyDescent="0.3">
      <c r="A98" s="18" t="s">
        <v>306</v>
      </c>
      <c r="B98" s="24" t="s">
        <v>96</v>
      </c>
      <c r="C98" s="24" t="s">
        <v>140</v>
      </c>
      <c r="D98" s="42">
        <f>H98/U98</f>
        <v>0.74</v>
      </c>
      <c r="E98" s="61">
        <v>236</v>
      </c>
      <c r="F98" s="42">
        <f>E98/400</f>
        <v>0.59</v>
      </c>
      <c r="G98" s="13"/>
      <c r="H98" s="115">
        <f>SUM(J98,L98,N98, P98,R98,T98)</f>
        <v>296</v>
      </c>
      <c r="I98" s="10"/>
      <c r="J98" s="114">
        <v>52</v>
      </c>
      <c r="K98" s="109"/>
      <c r="L98" s="108">
        <v>55</v>
      </c>
      <c r="M98" s="78"/>
      <c r="N98" s="131">
        <v>0</v>
      </c>
      <c r="O98" s="78"/>
      <c r="P98" s="108">
        <v>75</v>
      </c>
      <c r="Q98" s="78"/>
      <c r="R98" s="131">
        <v>54</v>
      </c>
      <c r="S98" s="78"/>
      <c r="T98" s="114">
        <v>60</v>
      </c>
      <c r="U98" s="81">
        <v>400</v>
      </c>
      <c r="V98" s="28"/>
      <c r="W98" s="156">
        <f>SUM(J98,L98,N98,P98,R98,T98)</f>
        <v>296</v>
      </c>
      <c r="X98" s="28"/>
      <c r="Y98" s="140">
        <v>242</v>
      </c>
      <c r="Z98" s="10"/>
      <c r="AA98" s="145" t="s">
        <v>343</v>
      </c>
      <c r="AB98" s="141"/>
    </row>
    <row r="99" spans="1:28" x14ac:dyDescent="0.3">
      <c r="A99" s="18" t="s">
        <v>307</v>
      </c>
      <c r="B99" s="26" t="s">
        <v>64</v>
      </c>
      <c r="C99" s="26" t="s">
        <v>111</v>
      </c>
      <c r="D99" s="42">
        <f>H99/U99</f>
        <v>0.67</v>
      </c>
      <c r="E99" s="11">
        <v>236</v>
      </c>
      <c r="F99" s="42">
        <f>E99/400</f>
        <v>0.59</v>
      </c>
      <c r="G99" s="28"/>
      <c r="H99" s="115">
        <f>SUM(J99,L99,N99, P99,R99,T99)</f>
        <v>335</v>
      </c>
      <c r="I99" s="10"/>
      <c r="J99" s="108">
        <v>50</v>
      </c>
      <c r="K99" s="109"/>
      <c r="L99" s="108">
        <v>59</v>
      </c>
      <c r="M99" s="78"/>
      <c r="N99" s="131">
        <v>48</v>
      </c>
      <c r="O99" s="78"/>
      <c r="P99" s="108">
        <v>68</v>
      </c>
      <c r="Q99" s="88"/>
      <c r="R99" s="108">
        <v>59</v>
      </c>
      <c r="S99" s="80"/>
      <c r="T99" s="131">
        <v>51</v>
      </c>
      <c r="U99" s="81">
        <v>500</v>
      </c>
      <c r="V99" s="28"/>
      <c r="W99" s="156">
        <f>SUM(J99,L99,N99,P99,R99,T99)</f>
        <v>335</v>
      </c>
      <c r="X99" s="28"/>
      <c r="Y99" s="140">
        <v>236</v>
      </c>
      <c r="Z99" s="10"/>
      <c r="AA99" s="145" t="s">
        <v>344</v>
      </c>
      <c r="AB99" s="141"/>
    </row>
    <row r="100" spans="1:28" x14ac:dyDescent="0.3">
      <c r="A100" s="18" t="s">
        <v>308</v>
      </c>
      <c r="B100" s="26" t="s">
        <v>171</v>
      </c>
      <c r="C100" s="26" t="s">
        <v>206</v>
      </c>
      <c r="D100" s="42">
        <f>H100/U100</f>
        <v>0.64400000000000002</v>
      </c>
      <c r="E100" s="11">
        <v>212</v>
      </c>
      <c r="F100" s="42">
        <f>E100/400</f>
        <v>0.53</v>
      </c>
      <c r="G100" s="28"/>
      <c r="H100" s="115">
        <f>SUM(J100,L100,N100, P100,R100,T100)</f>
        <v>322</v>
      </c>
      <c r="I100" s="10"/>
      <c r="J100" s="108">
        <v>44</v>
      </c>
      <c r="K100" s="109"/>
      <c r="L100" s="108">
        <v>45</v>
      </c>
      <c r="M100" s="78"/>
      <c r="N100" s="131">
        <v>42</v>
      </c>
      <c r="O100" s="78"/>
      <c r="P100" s="131">
        <v>56</v>
      </c>
      <c r="Q100" s="88"/>
      <c r="R100" s="108">
        <v>67</v>
      </c>
      <c r="S100" s="80"/>
      <c r="T100" s="108">
        <v>68</v>
      </c>
      <c r="U100" s="81">
        <v>500</v>
      </c>
      <c r="V100" s="28"/>
      <c r="W100" s="156">
        <f>SUM(J100,L100,N100,P100,R100,T100)</f>
        <v>322</v>
      </c>
      <c r="X100" s="28"/>
      <c r="Y100" s="140">
        <v>224</v>
      </c>
      <c r="Z100" s="10"/>
      <c r="AA100" s="158"/>
      <c r="AB100" s="141"/>
    </row>
    <row r="101" spans="1:28" x14ac:dyDescent="0.3">
      <c r="A101" s="18" t="s">
        <v>309</v>
      </c>
      <c r="B101" s="12" t="s">
        <v>171</v>
      </c>
      <c r="C101" s="12" t="s">
        <v>172</v>
      </c>
      <c r="D101" s="42">
        <f>H101/U101</f>
        <v>0.5575</v>
      </c>
      <c r="E101" s="11">
        <v>223</v>
      </c>
      <c r="F101" s="42">
        <f>E101/400</f>
        <v>0.5575</v>
      </c>
      <c r="G101" s="28"/>
      <c r="H101" s="115">
        <f>SUM(J101,L101,N101, P101,R101,T101)</f>
        <v>223</v>
      </c>
      <c r="I101" s="10"/>
      <c r="J101" s="108">
        <v>60</v>
      </c>
      <c r="K101" s="109"/>
      <c r="L101" s="108">
        <v>56</v>
      </c>
      <c r="M101" s="78"/>
      <c r="N101" s="131">
        <v>0</v>
      </c>
      <c r="O101" s="78"/>
      <c r="P101" s="108">
        <v>57</v>
      </c>
      <c r="Q101" s="88"/>
      <c r="R101" s="108">
        <v>50</v>
      </c>
      <c r="S101" s="80"/>
      <c r="T101" s="131">
        <v>0</v>
      </c>
      <c r="U101" s="81">
        <v>400</v>
      </c>
      <c r="V101" s="28"/>
      <c r="W101" s="156">
        <f>SUM(J101,L101,N101,P101,R101,T101)</f>
        <v>223</v>
      </c>
      <c r="X101" s="28"/>
      <c r="Y101" s="140">
        <v>223</v>
      </c>
      <c r="Z101" s="10"/>
      <c r="AA101" s="158"/>
      <c r="AB101" s="141"/>
    </row>
    <row r="102" spans="1:28" x14ac:dyDescent="0.3">
      <c r="A102" s="18" t="s">
        <v>310</v>
      </c>
      <c r="B102" s="26" t="s">
        <v>172</v>
      </c>
      <c r="C102" s="26" t="s">
        <v>276</v>
      </c>
      <c r="D102" s="42">
        <f>H102/U102</f>
        <v>0.41499999999999998</v>
      </c>
      <c r="E102" s="61">
        <v>166</v>
      </c>
      <c r="F102" s="42">
        <f>E102/400</f>
        <v>0.41499999999999998</v>
      </c>
      <c r="G102" s="13"/>
      <c r="H102" s="115">
        <f>SUM(J102,L102,N102, P102,R102,T102)</f>
        <v>166</v>
      </c>
      <c r="I102" s="10"/>
      <c r="J102" s="130">
        <v>0</v>
      </c>
      <c r="K102" s="78"/>
      <c r="L102" s="108">
        <v>34</v>
      </c>
      <c r="M102" s="109"/>
      <c r="N102" s="108">
        <v>36</v>
      </c>
      <c r="O102" s="78"/>
      <c r="P102" s="108">
        <v>55</v>
      </c>
      <c r="Q102" s="78"/>
      <c r="R102" s="108">
        <v>41</v>
      </c>
      <c r="S102" s="78"/>
      <c r="T102" s="130">
        <v>0</v>
      </c>
      <c r="U102" s="81">
        <v>400</v>
      </c>
      <c r="V102" s="28"/>
      <c r="W102" s="156">
        <f>SUM(J102,L102,N102,P102,R102,T102)</f>
        <v>166</v>
      </c>
      <c r="X102" s="28"/>
      <c r="Y102" s="140">
        <v>166</v>
      </c>
      <c r="Z102" s="10"/>
      <c r="AA102" s="158"/>
      <c r="AB102" s="141"/>
    </row>
    <row r="103" spans="1:28" x14ac:dyDescent="0.3">
      <c r="A103" s="18" t="s">
        <v>311</v>
      </c>
      <c r="B103" s="26" t="s">
        <v>202</v>
      </c>
      <c r="C103" s="26" t="s">
        <v>203</v>
      </c>
      <c r="D103" s="42">
        <f>H103/U103</f>
        <v>0.53666666666666663</v>
      </c>
      <c r="E103" s="11">
        <v>121</v>
      </c>
      <c r="F103" s="42">
        <f>E103/300</f>
        <v>0.40333333333333332</v>
      </c>
      <c r="G103" s="28"/>
      <c r="H103" s="115">
        <f>SUM(J103,L103,N103, P103,R103,T103)</f>
        <v>161</v>
      </c>
      <c r="I103" s="10"/>
      <c r="J103" s="108">
        <v>28</v>
      </c>
      <c r="K103" s="109"/>
      <c r="L103" s="108">
        <v>40</v>
      </c>
      <c r="M103" s="78"/>
      <c r="N103" s="131">
        <v>0</v>
      </c>
      <c r="O103" s="78"/>
      <c r="P103" s="108">
        <v>53</v>
      </c>
      <c r="Q103" s="88"/>
      <c r="R103" s="131">
        <v>0</v>
      </c>
      <c r="S103" s="80"/>
      <c r="T103" s="108">
        <v>40</v>
      </c>
      <c r="U103" s="81">
        <v>300</v>
      </c>
      <c r="V103" s="28"/>
      <c r="W103" s="156">
        <f>SUM(J103,L103,N103,P103,R103,T103)</f>
        <v>161</v>
      </c>
      <c r="X103" s="28"/>
      <c r="Y103" s="140">
        <v>161</v>
      </c>
      <c r="Z103" s="10"/>
      <c r="AA103" s="158"/>
      <c r="AB103" s="141"/>
    </row>
    <row r="104" spans="1:28" x14ac:dyDescent="0.3">
      <c r="A104" s="18" t="s">
        <v>312</v>
      </c>
      <c r="B104" s="26" t="s">
        <v>160</v>
      </c>
      <c r="C104" s="26" t="s">
        <v>159</v>
      </c>
      <c r="D104" s="42">
        <f>H104/U104</f>
        <v>0.46250000000000002</v>
      </c>
      <c r="E104" s="61">
        <v>148</v>
      </c>
      <c r="F104" s="42">
        <f>E104/400</f>
        <v>0.37</v>
      </c>
      <c r="G104" s="37"/>
      <c r="H104" s="115">
        <f>SUM(J104,L104,N104, P104,R104,T104)</f>
        <v>185</v>
      </c>
      <c r="I104" s="10"/>
      <c r="J104" s="110">
        <v>37</v>
      </c>
      <c r="K104" s="113"/>
      <c r="L104" s="110">
        <v>31</v>
      </c>
      <c r="M104" s="79"/>
      <c r="N104" s="131">
        <v>0</v>
      </c>
      <c r="O104" s="78"/>
      <c r="P104" s="108">
        <v>41</v>
      </c>
      <c r="Q104" s="78"/>
      <c r="R104" s="108">
        <v>39</v>
      </c>
      <c r="S104" s="78"/>
      <c r="T104" s="130">
        <v>37</v>
      </c>
      <c r="U104" s="81">
        <v>400</v>
      </c>
      <c r="V104" s="28"/>
      <c r="W104" s="156">
        <f>SUM(J104,L104,N104,P104,R104,T104)</f>
        <v>185</v>
      </c>
      <c r="X104" s="28"/>
      <c r="Y104" s="140">
        <v>148</v>
      </c>
      <c r="Z104" s="10"/>
      <c r="AA104" s="158"/>
      <c r="AB104" s="141"/>
    </row>
    <row r="105" spans="1:28" x14ac:dyDescent="0.3">
      <c r="A105" s="18" t="s">
        <v>312</v>
      </c>
      <c r="B105" s="26" t="s">
        <v>143</v>
      </c>
      <c r="C105" s="26" t="s">
        <v>50</v>
      </c>
      <c r="D105" s="42">
        <f>H105/U105</f>
        <v>0.33600000000000002</v>
      </c>
      <c r="E105" s="11">
        <v>148</v>
      </c>
      <c r="F105" s="42">
        <f>E105/400</f>
        <v>0.37</v>
      </c>
      <c r="G105" s="28"/>
      <c r="H105" s="115">
        <f>SUM(J105,L105,N105, P105,R105,T105)</f>
        <v>168</v>
      </c>
      <c r="I105" s="10"/>
      <c r="J105" s="108">
        <v>32</v>
      </c>
      <c r="K105" s="78"/>
      <c r="L105" s="108">
        <v>36</v>
      </c>
      <c r="M105" s="109"/>
      <c r="N105" s="108">
        <v>39</v>
      </c>
      <c r="O105" s="78"/>
      <c r="P105" s="131">
        <v>20</v>
      </c>
      <c r="Q105" s="88"/>
      <c r="R105" s="108">
        <v>41</v>
      </c>
      <c r="S105" s="80"/>
      <c r="T105" s="131">
        <v>0</v>
      </c>
      <c r="U105" s="81">
        <v>500</v>
      </c>
      <c r="V105" s="28"/>
      <c r="W105" s="156">
        <f>SUM(J105,L105,N105,P105,R105,T105)</f>
        <v>168</v>
      </c>
      <c r="X105" s="28"/>
      <c r="Y105" s="140">
        <v>148</v>
      </c>
      <c r="Z105" s="10"/>
      <c r="AA105" s="158"/>
      <c r="AB105" s="141"/>
    </row>
    <row r="106" spans="1:28" x14ac:dyDescent="0.3">
      <c r="A106" s="18" t="s">
        <v>314</v>
      </c>
      <c r="B106" s="26" t="s">
        <v>205</v>
      </c>
      <c r="C106" s="26" t="s">
        <v>204</v>
      </c>
      <c r="D106" s="42">
        <f>H106/U106</f>
        <v>0.45</v>
      </c>
      <c r="E106" s="11">
        <v>140</v>
      </c>
      <c r="F106" s="42">
        <f>E106/400</f>
        <v>0.35</v>
      </c>
      <c r="G106" s="28"/>
      <c r="H106" s="115">
        <f>SUM(J106,L106,N106, P106,R106,T106)</f>
        <v>180</v>
      </c>
      <c r="I106" s="10"/>
      <c r="J106" s="108">
        <v>32</v>
      </c>
      <c r="K106" s="109"/>
      <c r="L106" s="108">
        <v>31</v>
      </c>
      <c r="M106" s="78"/>
      <c r="N106" s="131">
        <v>0</v>
      </c>
      <c r="O106" s="78"/>
      <c r="P106" s="131">
        <v>37</v>
      </c>
      <c r="Q106" s="88"/>
      <c r="R106" s="108">
        <v>40</v>
      </c>
      <c r="S106" s="80"/>
      <c r="T106" s="108">
        <v>40</v>
      </c>
      <c r="U106" s="81">
        <v>400</v>
      </c>
      <c r="V106" s="28"/>
      <c r="W106" s="156">
        <f>SUM(J106,L106,N106,P106,R106,T106)</f>
        <v>180</v>
      </c>
      <c r="X106" s="28"/>
      <c r="Y106" s="140">
        <v>143</v>
      </c>
      <c r="Z106" s="10"/>
      <c r="AA106" s="158"/>
      <c r="AB106" s="141"/>
    </row>
    <row r="107" spans="1:28" x14ac:dyDescent="0.3">
      <c r="W107" s="141"/>
      <c r="X107" s="141"/>
      <c r="Y107" s="141"/>
      <c r="Z107" s="141"/>
      <c r="AA107" s="141"/>
    </row>
    <row r="186" spans="25:25" x14ac:dyDescent="0.3">
      <c r="Y186" s="32"/>
    </row>
  </sheetData>
  <sortState xmlns:xlrd2="http://schemas.microsoft.com/office/spreadsheetml/2017/richdata2" ref="B51:AA62">
    <sortCondition descending="1" ref="Y51:Y62"/>
  </sortState>
  <mergeCells count="1">
    <mergeCell ref="A1:AA1"/>
  </mergeCells>
  <phoneticPr fontId="14" type="noConversion"/>
  <pageMargins left="0.7" right="0.7" top="0.75" bottom="0.75" header="0.3" footer="0.3"/>
  <pageSetup scale="60" fitToHeight="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AB55"/>
  <sheetViews>
    <sheetView zoomScale="80" zoomScaleNormal="80" workbookViewId="0">
      <selection activeCell="AG15" sqref="AG15"/>
    </sheetView>
  </sheetViews>
  <sheetFormatPr defaultColWidth="9.140625" defaultRowHeight="18.75" x14ac:dyDescent="0.3"/>
  <cols>
    <col min="1" max="1" width="14.5703125" style="16" customWidth="1"/>
    <col min="2" max="2" width="18.140625" style="12" customWidth="1"/>
    <col min="3" max="3" width="20" style="12" customWidth="1"/>
    <col min="4" max="6" width="13.42578125" style="25" hidden="1" customWidth="1"/>
    <col min="7" max="7" width="2.85546875" style="25" customWidth="1"/>
    <col min="8" max="8" width="13.42578125" style="32" hidden="1" customWidth="1"/>
    <col min="9" max="9" width="2.85546875" style="32" hidden="1" customWidth="1"/>
    <col min="10" max="10" width="11.7109375" style="11" customWidth="1"/>
    <col min="11" max="11" width="2.85546875" style="19" customWidth="1"/>
    <col min="12" max="12" width="11.7109375" style="11" customWidth="1"/>
    <col min="13" max="13" width="2.85546875" style="11" customWidth="1"/>
    <col min="14" max="14" width="11.7109375" style="11" customWidth="1"/>
    <col min="15" max="15" width="2.85546875" style="11" customWidth="1"/>
    <col min="16" max="16" width="11.7109375" style="12" customWidth="1"/>
    <col min="17" max="17" width="2.85546875" style="19" customWidth="1"/>
    <col min="18" max="18" width="11.7109375" style="19" customWidth="1"/>
    <col min="19" max="19" width="2.85546875" style="19" customWidth="1"/>
    <col min="20" max="20" width="11.7109375" style="11" customWidth="1"/>
    <col min="21" max="21" width="9.140625" style="19" hidden="1" customWidth="1"/>
    <col min="22" max="22" width="2.85546875" style="19" customWidth="1"/>
    <col min="23" max="23" width="20.42578125" style="19" hidden="1" customWidth="1"/>
    <col min="24" max="24" width="2.85546875" style="19" hidden="1" customWidth="1"/>
    <col min="25" max="25" width="16.140625" style="19" customWidth="1"/>
    <col min="26" max="26" width="2.85546875" style="19" customWidth="1"/>
    <col min="27" max="27" width="12.7109375" style="19" customWidth="1"/>
    <col min="28" max="28" width="9.140625" style="19" customWidth="1"/>
    <col min="29" max="16384" width="9.140625" style="19"/>
  </cols>
  <sheetData>
    <row r="1" spans="1:28" ht="34.5" customHeight="1" x14ac:dyDescent="0.25">
      <c r="A1" s="148" t="s">
        <v>218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</row>
    <row r="2" spans="1:28" ht="15.75" customHeight="1" x14ac:dyDescent="0.3">
      <c r="C2" s="86"/>
      <c r="D2" s="1" t="s">
        <v>11</v>
      </c>
      <c r="E2" s="1" t="s">
        <v>325</v>
      </c>
      <c r="F2" s="1" t="s">
        <v>325</v>
      </c>
      <c r="G2" s="2"/>
      <c r="H2" s="22" t="s">
        <v>7</v>
      </c>
      <c r="I2" s="2"/>
      <c r="J2" s="1" t="s">
        <v>4</v>
      </c>
      <c r="K2" s="2"/>
      <c r="L2" s="1" t="s">
        <v>5</v>
      </c>
      <c r="M2" s="2"/>
      <c r="N2" s="1" t="s">
        <v>6</v>
      </c>
      <c r="O2" s="91"/>
      <c r="P2" s="1" t="s">
        <v>8</v>
      </c>
      <c r="Q2" s="2"/>
      <c r="R2" s="22" t="s">
        <v>9</v>
      </c>
      <c r="S2" s="2"/>
      <c r="T2" s="47" t="s">
        <v>16</v>
      </c>
      <c r="U2" s="33"/>
      <c r="V2" s="28"/>
      <c r="W2" s="40"/>
      <c r="X2" s="28"/>
      <c r="Y2" s="40"/>
      <c r="Z2" s="28"/>
      <c r="AA2" s="40"/>
    </row>
    <row r="3" spans="1:28" ht="19.5" thickBot="1" x14ac:dyDescent="0.35">
      <c r="A3" s="17"/>
      <c r="B3" s="3"/>
      <c r="C3" s="3"/>
      <c r="D3" s="6" t="s">
        <v>10</v>
      </c>
      <c r="E3" s="6" t="s">
        <v>29</v>
      </c>
      <c r="F3" s="6" t="s">
        <v>10</v>
      </c>
      <c r="G3" s="5"/>
      <c r="H3" s="48" t="s">
        <v>3</v>
      </c>
      <c r="I3" s="5"/>
      <c r="J3" s="6" t="s">
        <v>324</v>
      </c>
      <c r="K3" s="5"/>
      <c r="L3" s="6" t="s">
        <v>322</v>
      </c>
      <c r="M3" s="5"/>
      <c r="N3" s="6" t="s">
        <v>321</v>
      </c>
      <c r="O3" s="15"/>
      <c r="P3" s="6" t="s">
        <v>323</v>
      </c>
      <c r="Q3" s="5"/>
      <c r="R3" s="6" t="s">
        <v>322</v>
      </c>
      <c r="S3" s="5"/>
      <c r="T3" s="48" t="s">
        <v>321</v>
      </c>
      <c r="U3" s="35"/>
      <c r="V3" s="38"/>
      <c r="W3" s="89" t="s">
        <v>14</v>
      </c>
      <c r="X3" s="5"/>
      <c r="Y3" s="89" t="s">
        <v>15</v>
      </c>
      <c r="Z3" s="5"/>
      <c r="AA3" s="89" t="s">
        <v>13</v>
      </c>
    </row>
    <row r="4" spans="1:28" ht="19.5" thickTop="1" x14ac:dyDescent="0.3">
      <c r="A4" s="44" t="s">
        <v>304</v>
      </c>
      <c r="B4" s="55" t="s">
        <v>69</v>
      </c>
      <c r="C4" s="55" t="s">
        <v>70</v>
      </c>
      <c r="D4" s="42">
        <f>H4/U4</f>
        <v>0.94</v>
      </c>
      <c r="E4" s="20">
        <v>752</v>
      </c>
      <c r="F4" s="58">
        <f>E4/800</f>
        <v>0.94</v>
      </c>
      <c r="G4" s="92"/>
      <c r="H4" s="107">
        <f>SUM(J4,L4,N4,P4,R4,T4)</f>
        <v>752</v>
      </c>
      <c r="I4" s="23"/>
      <c r="J4" s="108">
        <v>185</v>
      </c>
      <c r="K4" s="109"/>
      <c r="L4" s="108">
        <v>187</v>
      </c>
      <c r="M4" s="78"/>
      <c r="N4" s="131">
        <v>0</v>
      </c>
      <c r="O4" s="78"/>
      <c r="P4" s="108">
        <v>190</v>
      </c>
      <c r="Q4" s="80"/>
      <c r="R4" s="108">
        <v>190</v>
      </c>
      <c r="S4" s="80"/>
      <c r="T4" s="130">
        <v>0</v>
      </c>
      <c r="U4" s="36">
        <v>800</v>
      </c>
      <c r="V4" s="28"/>
      <c r="W4" s="162">
        <f>SUM(J4,L4,N4,P4,R4,T4)</f>
        <v>752</v>
      </c>
      <c r="X4" s="46"/>
      <c r="Y4" s="162">
        <v>752</v>
      </c>
      <c r="Z4" s="46"/>
      <c r="AA4" s="159" t="s">
        <v>304</v>
      </c>
      <c r="AB4" s="141"/>
    </row>
    <row r="5" spans="1:28" x14ac:dyDescent="0.3">
      <c r="A5" s="44" t="s">
        <v>305</v>
      </c>
      <c r="B5" s="27" t="s">
        <v>105</v>
      </c>
      <c r="C5" s="27" t="s">
        <v>106</v>
      </c>
      <c r="D5" s="42">
        <f>H5/U5</f>
        <v>1.1587499999999999</v>
      </c>
      <c r="E5" s="20">
        <v>735</v>
      </c>
      <c r="F5" s="58">
        <f>E5/800</f>
        <v>0.91874999999999996</v>
      </c>
      <c r="G5" s="92"/>
      <c r="H5" s="107">
        <f>SUM(J5,L5,N5,P5,R5,T5)</f>
        <v>927</v>
      </c>
      <c r="I5" s="10"/>
      <c r="J5" s="132">
        <v>177</v>
      </c>
      <c r="K5" s="79"/>
      <c r="L5" s="110">
        <v>185</v>
      </c>
      <c r="M5" s="113"/>
      <c r="N5" s="110">
        <v>191</v>
      </c>
      <c r="O5" s="79"/>
      <c r="P5" s="110">
        <v>182</v>
      </c>
      <c r="Q5" s="95"/>
      <c r="R5" s="132">
        <v>0</v>
      </c>
      <c r="S5" s="95"/>
      <c r="T5" s="108">
        <v>192</v>
      </c>
      <c r="U5" s="36">
        <v>800</v>
      </c>
      <c r="V5" s="28"/>
      <c r="W5" s="162">
        <f>SUM(J5,L5,N5,P5,R5,T5)</f>
        <v>927</v>
      </c>
      <c r="X5" s="46"/>
      <c r="Y5" s="140">
        <v>750</v>
      </c>
      <c r="Z5" s="46"/>
      <c r="AA5" s="145" t="s">
        <v>305</v>
      </c>
      <c r="AB5" s="141"/>
    </row>
    <row r="6" spans="1:28" x14ac:dyDescent="0.3">
      <c r="A6" s="122" t="s">
        <v>297</v>
      </c>
      <c r="B6" s="8"/>
      <c r="C6" s="8"/>
      <c r="D6" s="43"/>
      <c r="E6" s="23"/>
      <c r="F6" s="92"/>
      <c r="G6" s="92"/>
      <c r="H6" s="9"/>
      <c r="I6" s="10"/>
      <c r="J6" s="113"/>
      <c r="K6" s="79"/>
      <c r="L6" s="79"/>
      <c r="M6" s="79"/>
      <c r="N6" s="113"/>
      <c r="O6" s="79"/>
      <c r="P6" s="79"/>
      <c r="Q6" s="95"/>
      <c r="R6" s="79"/>
      <c r="S6" s="95"/>
      <c r="T6" s="78"/>
      <c r="U6" s="120"/>
      <c r="V6" s="28"/>
      <c r="W6" s="167"/>
      <c r="X6" s="46"/>
      <c r="Y6" s="46"/>
      <c r="Z6" s="46"/>
      <c r="AA6" s="46"/>
      <c r="AB6" s="141"/>
    </row>
    <row r="7" spans="1:28" x14ac:dyDescent="0.3">
      <c r="A7" s="44" t="s">
        <v>306</v>
      </c>
      <c r="B7" s="27" t="s">
        <v>186</v>
      </c>
      <c r="C7" s="27" t="s">
        <v>187</v>
      </c>
      <c r="D7" s="42">
        <f>H7/U7</f>
        <v>1.2350000000000001</v>
      </c>
      <c r="E7" s="20">
        <v>561</v>
      </c>
      <c r="F7" s="58">
        <f>E7/600</f>
        <v>0.93500000000000005</v>
      </c>
      <c r="G7" s="92"/>
      <c r="H7" s="107">
        <f>SUM(J7,L7,N7,P7,R7,T7)</f>
        <v>741</v>
      </c>
      <c r="I7" s="10"/>
      <c r="J7" s="110">
        <v>190</v>
      </c>
      <c r="K7" s="79"/>
      <c r="L7" s="132">
        <v>0</v>
      </c>
      <c r="M7" s="79"/>
      <c r="N7" s="110">
        <v>185</v>
      </c>
      <c r="O7" s="79"/>
      <c r="P7" s="110">
        <v>186</v>
      </c>
      <c r="Q7" s="95"/>
      <c r="R7" s="132">
        <v>0</v>
      </c>
      <c r="S7" s="95"/>
      <c r="T7" s="108">
        <v>180</v>
      </c>
      <c r="U7" s="36">
        <v>600</v>
      </c>
      <c r="V7" s="28"/>
      <c r="W7" s="162">
        <f>SUM(J7,L7,N7,P7,R7,T7)</f>
        <v>741</v>
      </c>
      <c r="X7" s="46"/>
      <c r="Y7" s="140">
        <v>741</v>
      </c>
      <c r="Z7" s="46"/>
      <c r="AA7" s="145" t="s">
        <v>327</v>
      </c>
      <c r="AB7" s="141"/>
    </row>
    <row r="8" spans="1:28" x14ac:dyDescent="0.3">
      <c r="A8" s="44" t="s">
        <v>307</v>
      </c>
      <c r="B8" s="27" t="s">
        <v>116</v>
      </c>
      <c r="C8" s="27" t="s">
        <v>117</v>
      </c>
      <c r="D8" s="42">
        <f>H8/U8</f>
        <v>1.0640000000000001</v>
      </c>
      <c r="E8" s="20">
        <v>715</v>
      </c>
      <c r="F8" s="58">
        <f>E8/800</f>
        <v>0.89375000000000004</v>
      </c>
      <c r="G8" s="92"/>
      <c r="H8" s="107">
        <f>SUM(J8,L8,N8,P8,R8,T8)</f>
        <v>1064</v>
      </c>
      <c r="I8" s="10"/>
      <c r="J8" s="110">
        <v>184</v>
      </c>
      <c r="K8" s="79"/>
      <c r="L8" s="110">
        <v>177</v>
      </c>
      <c r="M8" s="79"/>
      <c r="N8" s="110">
        <v>178</v>
      </c>
      <c r="O8" s="79"/>
      <c r="P8" s="132">
        <v>175</v>
      </c>
      <c r="Q8" s="95"/>
      <c r="R8" s="110">
        <v>176</v>
      </c>
      <c r="S8" s="95"/>
      <c r="T8" s="131">
        <v>174</v>
      </c>
      <c r="U8" s="36">
        <v>1000</v>
      </c>
      <c r="V8" s="28"/>
      <c r="W8" s="162">
        <f t="shared" ref="W8:W35" si="0">SUM(J8,L8,N8,P8,R8,T8)</f>
        <v>1064</v>
      </c>
      <c r="X8" s="46"/>
      <c r="Y8" s="140">
        <v>715</v>
      </c>
      <c r="Z8" s="46"/>
      <c r="AA8" s="145" t="s">
        <v>328</v>
      </c>
      <c r="AB8" s="141"/>
    </row>
    <row r="9" spans="1:28" x14ac:dyDescent="0.3">
      <c r="A9" s="122" t="s">
        <v>298</v>
      </c>
      <c r="B9" s="59"/>
      <c r="C9" s="59"/>
      <c r="D9" s="43"/>
      <c r="E9" s="23"/>
      <c r="F9" s="92"/>
      <c r="G9" s="92"/>
      <c r="H9" s="9"/>
      <c r="I9" s="23"/>
      <c r="J9" s="109"/>
      <c r="K9" s="109"/>
      <c r="L9" s="113"/>
      <c r="M9" s="79"/>
      <c r="N9" s="79"/>
      <c r="O9" s="79"/>
      <c r="P9" s="78"/>
      <c r="Q9" s="78"/>
      <c r="R9" s="79"/>
      <c r="S9" s="79"/>
      <c r="T9" s="79"/>
      <c r="U9" s="120"/>
      <c r="V9" s="28"/>
      <c r="W9" s="167"/>
      <c r="X9" s="46"/>
      <c r="Y9" s="46"/>
      <c r="Z9" s="46"/>
      <c r="AA9" s="46"/>
      <c r="AB9" s="141"/>
    </row>
    <row r="10" spans="1:28" x14ac:dyDescent="0.3">
      <c r="A10" s="44" t="s">
        <v>306</v>
      </c>
      <c r="B10" s="54" t="s">
        <v>61</v>
      </c>
      <c r="C10" s="54" t="s">
        <v>62</v>
      </c>
      <c r="D10" s="42">
        <f>H10/U10</f>
        <v>0.88375000000000004</v>
      </c>
      <c r="E10" s="20">
        <v>707</v>
      </c>
      <c r="F10" s="58">
        <f>E10/800</f>
        <v>0.88375000000000004</v>
      </c>
      <c r="G10" s="92"/>
      <c r="H10" s="107">
        <f>SUM(J10,L10,N10,P10,R10,T10)</f>
        <v>707</v>
      </c>
      <c r="I10" s="23"/>
      <c r="J10" s="110">
        <v>172</v>
      </c>
      <c r="K10" s="113"/>
      <c r="L10" s="110">
        <v>178</v>
      </c>
      <c r="M10" s="79"/>
      <c r="N10" s="132">
        <v>0</v>
      </c>
      <c r="O10" s="79"/>
      <c r="P10" s="110">
        <v>170</v>
      </c>
      <c r="Q10" s="79"/>
      <c r="R10" s="110">
        <v>187</v>
      </c>
      <c r="S10" s="79"/>
      <c r="T10" s="160">
        <v>0</v>
      </c>
      <c r="U10" s="36">
        <v>800</v>
      </c>
      <c r="V10" s="28"/>
      <c r="W10" s="162">
        <f>SUM(J10,L10,N10,P10,R10,T10)</f>
        <v>707</v>
      </c>
      <c r="X10" s="46"/>
      <c r="Y10" s="140">
        <v>707</v>
      </c>
      <c r="Z10" s="46"/>
      <c r="AA10" s="145" t="s">
        <v>329</v>
      </c>
      <c r="AB10" s="141"/>
    </row>
    <row r="11" spans="1:28" x14ac:dyDescent="0.3">
      <c r="A11" s="44" t="s">
        <v>307</v>
      </c>
      <c r="B11" s="54" t="s">
        <v>155</v>
      </c>
      <c r="C11" s="56" t="s">
        <v>271</v>
      </c>
      <c r="D11" s="42">
        <f>H11/U11</f>
        <v>1.016</v>
      </c>
      <c r="E11" s="20">
        <v>679</v>
      </c>
      <c r="F11" s="58">
        <f>E11/800</f>
        <v>0.84875</v>
      </c>
      <c r="G11" s="92"/>
      <c r="H11" s="107">
        <f>SUM(J11,L11,N11,P11,R11,T11)</f>
        <v>1016</v>
      </c>
      <c r="I11" s="10"/>
      <c r="J11" s="108">
        <v>169</v>
      </c>
      <c r="K11" s="78"/>
      <c r="L11" s="114">
        <v>171</v>
      </c>
      <c r="M11" s="109"/>
      <c r="N11" s="131">
        <v>165</v>
      </c>
      <c r="O11" s="109"/>
      <c r="P11" s="108">
        <v>170</v>
      </c>
      <c r="Q11" s="78"/>
      <c r="R11" s="131">
        <v>167</v>
      </c>
      <c r="S11" s="78"/>
      <c r="T11" s="114">
        <v>174</v>
      </c>
      <c r="U11" s="36">
        <v>1000</v>
      </c>
      <c r="V11" s="28"/>
      <c r="W11" s="162">
        <f>SUM(J11,L11,N11,P11,R11,T11)</f>
        <v>1016</v>
      </c>
      <c r="X11" s="46"/>
      <c r="Y11" s="140">
        <v>684</v>
      </c>
      <c r="Z11" s="46"/>
      <c r="AA11" s="145" t="s">
        <v>330</v>
      </c>
      <c r="AB11" s="141"/>
    </row>
    <row r="12" spans="1:28" x14ac:dyDescent="0.3">
      <c r="A12" s="44" t="s">
        <v>308</v>
      </c>
      <c r="B12" s="55" t="s">
        <v>134</v>
      </c>
      <c r="C12" s="55" t="s">
        <v>82</v>
      </c>
      <c r="D12" s="42">
        <f>H12/U12</f>
        <v>1.0487500000000001</v>
      </c>
      <c r="E12" s="20">
        <v>669</v>
      </c>
      <c r="F12" s="58">
        <f>E12/800</f>
        <v>0.83625000000000005</v>
      </c>
      <c r="G12" s="92"/>
      <c r="H12" s="107">
        <f>SUM(J12,L12,N12,P12,R12,T12)</f>
        <v>839</v>
      </c>
      <c r="I12" s="23"/>
      <c r="J12" s="131">
        <v>0</v>
      </c>
      <c r="K12" s="78"/>
      <c r="L12" s="108">
        <v>165</v>
      </c>
      <c r="M12" s="109"/>
      <c r="N12" s="108">
        <v>179</v>
      </c>
      <c r="O12" s="78"/>
      <c r="P12" s="108">
        <v>163</v>
      </c>
      <c r="Q12" s="80"/>
      <c r="R12" s="131">
        <v>162</v>
      </c>
      <c r="S12" s="80"/>
      <c r="T12" s="114">
        <v>170</v>
      </c>
      <c r="U12" s="36">
        <v>800</v>
      </c>
      <c r="V12" s="28"/>
      <c r="W12" s="162">
        <f>SUM(J12,L12,N12,P12,R12,T12)</f>
        <v>839</v>
      </c>
      <c r="X12" s="46"/>
      <c r="Y12" s="140">
        <v>677</v>
      </c>
      <c r="Z12" s="46"/>
      <c r="AA12" s="145"/>
      <c r="AB12" s="141"/>
    </row>
    <row r="13" spans="1:28" x14ac:dyDescent="0.3">
      <c r="A13" s="44" t="s">
        <v>309</v>
      </c>
      <c r="B13" s="27" t="s">
        <v>109</v>
      </c>
      <c r="C13" s="27" t="s">
        <v>108</v>
      </c>
      <c r="D13" s="42">
        <f>H13/U13</f>
        <v>0.99299999999999999</v>
      </c>
      <c r="E13" s="20">
        <v>672</v>
      </c>
      <c r="F13" s="58">
        <f>E13/800</f>
        <v>0.84</v>
      </c>
      <c r="G13" s="92"/>
      <c r="H13" s="107">
        <f>SUM(J13,L13,N13,P13,R13,T13)</f>
        <v>993</v>
      </c>
      <c r="I13" s="10"/>
      <c r="J13" s="110">
        <v>166</v>
      </c>
      <c r="K13" s="79"/>
      <c r="L13" s="110">
        <v>174</v>
      </c>
      <c r="M13" s="113"/>
      <c r="N13" s="110">
        <v>170</v>
      </c>
      <c r="O13" s="79"/>
      <c r="P13" s="132">
        <v>159</v>
      </c>
      <c r="Q13" s="95"/>
      <c r="R13" s="110">
        <v>162</v>
      </c>
      <c r="S13" s="95"/>
      <c r="T13" s="131">
        <v>162</v>
      </c>
      <c r="U13" s="36">
        <v>1000</v>
      </c>
      <c r="V13" s="28"/>
      <c r="W13" s="162">
        <f>SUM(J13,L13,N13,P13,R13,T13)</f>
        <v>993</v>
      </c>
      <c r="X13" s="46"/>
      <c r="Y13" s="140">
        <v>672</v>
      </c>
      <c r="Z13" s="46"/>
      <c r="AA13" s="145"/>
      <c r="AB13" s="141"/>
    </row>
    <row r="14" spans="1:28" x14ac:dyDescent="0.3">
      <c r="A14" s="44" t="s">
        <v>310</v>
      </c>
      <c r="B14" s="27" t="s">
        <v>65</v>
      </c>
      <c r="C14" s="27" t="s">
        <v>107</v>
      </c>
      <c r="D14" s="42">
        <f>H14/U14</f>
        <v>0.83250000000000002</v>
      </c>
      <c r="E14" s="20">
        <v>666</v>
      </c>
      <c r="F14" s="58">
        <f>E14/800</f>
        <v>0.83250000000000002</v>
      </c>
      <c r="G14" s="92"/>
      <c r="H14" s="107">
        <f>SUM(J14,L14,N14,P14,R14,T14)</f>
        <v>666</v>
      </c>
      <c r="I14" s="10"/>
      <c r="J14" s="110">
        <v>173</v>
      </c>
      <c r="K14" s="113"/>
      <c r="L14" s="110">
        <v>171</v>
      </c>
      <c r="M14" s="79"/>
      <c r="N14" s="132">
        <v>0</v>
      </c>
      <c r="O14" s="79"/>
      <c r="P14" s="110">
        <v>159</v>
      </c>
      <c r="Q14" s="95"/>
      <c r="R14" s="110">
        <v>163</v>
      </c>
      <c r="S14" s="95"/>
      <c r="T14" s="131">
        <v>0</v>
      </c>
      <c r="U14" s="36">
        <v>800</v>
      </c>
      <c r="V14" s="28"/>
      <c r="W14" s="162">
        <f>SUM(J14,L14,N14,P14,R14,T14)</f>
        <v>666</v>
      </c>
      <c r="X14" s="46"/>
      <c r="Y14" s="140">
        <v>666</v>
      </c>
      <c r="Z14" s="46"/>
      <c r="AA14" s="145"/>
      <c r="AB14" s="141"/>
    </row>
    <row r="15" spans="1:28" x14ac:dyDescent="0.3">
      <c r="A15" s="122" t="s">
        <v>299</v>
      </c>
      <c r="B15" s="59"/>
      <c r="C15" s="59"/>
      <c r="D15" s="43"/>
      <c r="E15" s="23"/>
      <c r="F15" s="92"/>
      <c r="G15" s="92"/>
      <c r="H15" s="9"/>
      <c r="I15" s="10"/>
      <c r="J15" s="78"/>
      <c r="K15" s="78"/>
      <c r="L15" s="109"/>
      <c r="M15" s="109"/>
      <c r="N15" s="109"/>
      <c r="O15" s="109"/>
      <c r="P15" s="78"/>
      <c r="Q15" s="78"/>
      <c r="R15" s="78"/>
      <c r="S15" s="78"/>
      <c r="T15" s="78"/>
      <c r="U15" s="120"/>
      <c r="V15" s="28"/>
      <c r="W15" s="167"/>
      <c r="X15" s="46"/>
      <c r="Y15" s="46"/>
      <c r="Z15" s="46"/>
      <c r="AA15" s="46"/>
      <c r="AB15" s="141"/>
    </row>
    <row r="16" spans="1:28" x14ac:dyDescent="0.3">
      <c r="A16" s="44" t="s">
        <v>306</v>
      </c>
      <c r="B16" s="55" t="s">
        <v>49</v>
      </c>
      <c r="C16" s="56" t="s">
        <v>50</v>
      </c>
      <c r="D16" s="42">
        <f>H16/U16</f>
        <v>1.05125</v>
      </c>
      <c r="E16" s="20">
        <v>674</v>
      </c>
      <c r="F16" s="58">
        <f>E16/800</f>
        <v>0.84250000000000003</v>
      </c>
      <c r="G16" s="92"/>
      <c r="H16" s="107">
        <f>SUM(J16,L16,N16,P16,R16,T16)</f>
        <v>841</v>
      </c>
      <c r="I16" s="23"/>
      <c r="J16" s="108">
        <v>181</v>
      </c>
      <c r="K16" s="109"/>
      <c r="L16" s="108">
        <v>151</v>
      </c>
      <c r="M16" s="78"/>
      <c r="N16" s="131">
        <v>0</v>
      </c>
      <c r="O16" s="78"/>
      <c r="P16" s="108">
        <v>173</v>
      </c>
      <c r="Q16" s="78"/>
      <c r="R16" s="108">
        <v>169</v>
      </c>
      <c r="S16" s="78"/>
      <c r="T16" s="130">
        <v>167</v>
      </c>
      <c r="U16" s="36">
        <v>800</v>
      </c>
      <c r="V16" s="28"/>
      <c r="W16" s="162">
        <f>SUM(J16,L16,N16,P16,R16,T16)</f>
        <v>841</v>
      </c>
      <c r="X16" s="46"/>
      <c r="Y16" s="140">
        <v>674</v>
      </c>
      <c r="Z16" s="46"/>
      <c r="AA16" s="145" t="s">
        <v>331</v>
      </c>
      <c r="AB16" s="141"/>
    </row>
    <row r="17" spans="1:28" x14ac:dyDescent="0.3">
      <c r="A17" s="44" t="s">
        <v>307</v>
      </c>
      <c r="B17" s="55" t="s">
        <v>144</v>
      </c>
      <c r="C17" s="55" t="s">
        <v>145</v>
      </c>
      <c r="D17" s="42">
        <f>H17/U17</f>
        <v>1.0009999999999999</v>
      </c>
      <c r="E17" s="20">
        <v>670</v>
      </c>
      <c r="F17" s="58">
        <f>E17/800</f>
        <v>0.83750000000000002</v>
      </c>
      <c r="G17" s="92"/>
      <c r="H17" s="107">
        <f>SUM(J17,L17,N17,P17,R17,T17)</f>
        <v>1001</v>
      </c>
      <c r="I17" s="23"/>
      <c r="J17" s="131">
        <v>164</v>
      </c>
      <c r="K17" s="78"/>
      <c r="L17" s="108">
        <v>164</v>
      </c>
      <c r="M17" s="109"/>
      <c r="N17" s="108">
        <v>166</v>
      </c>
      <c r="O17" s="78"/>
      <c r="P17" s="108">
        <v>176</v>
      </c>
      <c r="Q17" s="78"/>
      <c r="R17" s="131">
        <v>163</v>
      </c>
      <c r="S17" s="78"/>
      <c r="T17" s="114">
        <v>168</v>
      </c>
      <c r="U17" s="36">
        <v>1000</v>
      </c>
      <c r="V17" s="28"/>
      <c r="W17" s="162">
        <f>SUM(J17,L17,N17,P17,R17,T17)</f>
        <v>1001</v>
      </c>
      <c r="X17" s="46"/>
      <c r="Y17" s="140">
        <v>674</v>
      </c>
      <c r="Z17" s="46"/>
      <c r="AA17" s="145" t="s">
        <v>332</v>
      </c>
      <c r="AB17" s="141"/>
    </row>
    <row r="18" spans="1:28" x14ac:dyDescent="0.3">
      <c r="A18" s="44" t="s">
        <v>307</v>
      </c>
      <c r="B18" s="54" t="s">
        <v>59</v>
      </c>
      <c r="C18" s="56" t="s">
        <v>58</v>
      </c>
      <c r="D18" s="42">
        <f>H18/U18</f>
        <v>0.99399999999999999</v>
      </c>
      <c r="E18" s="20">
        <v>660</v>
      </c>
      <c r="F18" s="58">
        <f>E18/800</f>
        <v>0.82499999999999996</v>
      </c>
      <c r="G18" s="92"/>
      <c r="H18" s="107">
        <f>SUM(J18,L18,N18,P18,R18,T18)</f>
        <v>994</v>
      </c>
      <c r="I18" s="23"/>
      <c r="J18" s="108">
        <v>165</v>
      </c>
      <c r="K18" s="78"/>
      <c r="L18" s="130">
        <v>159</v>
      </c>
      <c r="M18" s="78"/>
      <c r="N18" s="108">
        <v>162</v>
      </c>
      <c r="O18" s="78"/>
      <c r="P18" s="108">
        <v>170</v>
      </c>
      <c r="Q18" s="78"/>
      <c r="R18" s="131">
        <v>163</v>
      </c>
      <c r="S18" s="78"/>
      <c r="T18" s="114">
        <v>175</v>
      </c>
      <c r="U18" s="36">
        <v>1000</v>
      </c>
      <c r="V18" s="28"/>
      <c r="W18" s="162">
        <f>SUM(J18,L18,N18,P18,R18,T18)</f>
        <v>994</v>
      </c>
      <c r="X18" s="46"/>
      <c r="Y18" s="140">
        <v>672</v>
      </c>
      <c r="Z18" s="46"/>
      <c r="AA18" s="145"/>
      <c r="AB18" s="141"/>
    </row>
    <row r="19" spans="1:28" x14ac:dyDescent="0.3">
      <c r="A19" s="44" t="s">
        <v>309</v>
      </c>
      <c r="B19" s="27" t="s">
        <v>125</v>
      </c>
      <c r="C19" s="27" t="s">
        <v>126</v>
      </c>
      <c r="D19" s="42">
        <f>H19/U19</f>
        <v>0.999</v>
      </c>
      <c r="E19" s="20">
        <v>670</v>
      </c>
      <c r="F19" s="58">
        <f>E19/800</f>
        <v>0.83750000000000002</v>
      </c>
      <c r="G19" s="92"/>
      <c r="H19" s="107">
        <f>SUM(J19,L19,N19,P19,R19,T19)</f>
        <v>999</v>
      </c>
      <c r="I19" s="10"/>
      <c r="J19" s="110">
        <v>161</v>
      </c>
      <c r="K19" s="113"/>
      <c r="L19" s="110">
        <v>171</v>
      </c>
      <c r="M19" s="79"/>
      <c r="N19" s="132">
        <v>161</v>
      </c>
      <c r="O19" s="79"/>
      <c r="P19" s="132">
        <v>167</v>
      </c>
      <c r="Q19" s="95"/>
      <c r="R19" s="110">
        <v>171</v>
      </c>
      <c r="S19" s="95"/>
      <c r="T19" s="108">
        <v>168</v>
      </c>
      <c r="U19" s="36">
        <v>1000</v>
      </c>
      <c r="V19" s="28"/>
      <c r="W19" s="162">
        <f>SUM(J19,L19,N19,P19,R19,T19)</f>
        <v>999</v>
      </c>
      <c r="X19" s="46"/>
      <c r="Y19" s="140">
        <v>671</v>
      </c>
      <c r="Z19" s="46"/>
      <c r="AA19" s="145"/>
      <c r="AB19" s="141"/>
    </row>
    <row r="20" spans="1:28" x14ac:dyDescent="0.3">
      <c r="A20" s="122" t="s">
        <v>300</v>
      </c>
      <c r="B20" s="8"/>
      <c r="C20" s="8"/>
      <c r="D20" s="43"/>
      <c r="E20" s="23"/>
      <c r="F20" s="92"/>
      <c r="G20" s="92"/>
      <c r="H20" s="9"/>
      <c r="I20" s="10"/>
      <c r="J20" s="79"/>
      <c r="K20" s="79"/>
      <c r="L20" s="113"/>
      <c r="M20" s="113"/>
      <c r="N20" s="113"/>
      <c r="O20" s="79"/>
      <c r="P20" s="79"/>
      <c r="Q20" s="95"/>
      <c r="R20" s="79"/>
      <c r="S20" s="95"/>
      <c r="T20" s="78"/>
      <c r="U20" s="120"/>
      <c r="V20" s="28"/>
      <c r="W20" s="167"/>
      <c r="X20" s="46"/>
      <c r="Y20" s="46"/>
      <c r="Z20" s="46"/>
      <c r="AA20" s="46"/>
      <c r="AB20" s="141"/>
    </row>
    <row r="21" spans="1:28" x14ac:dyDescent="0.3">
      <c r="A21" s="44" t="s">
        <v>306</v>
      </c>
      <c r="B21" s="27" t="s">
        <v>64</v>
      </c>
      <c r="C21" s="27" t="s">
        <v>296</v>
      </c>
      <c r="D21" s="42">
        <f>H21/U21</f>
        <v>1.085</v>
      </c>
      <c r="E21" s="20">
        <v>484</v>
      </c>
      <c r="F21" s="58">
        <f>E21/600</f>
        <v>0.80666666666666664</v>
      </c>
      <c r="G21" s="92"/>
      <c r="H21" s="107">
        <f>SUM(J21,L21,N21,P21,R21,T21)</f>
        <v>651</v>
      </c>
      <c r="I21" s="10"/>
      <c r="J21" s="132">
        <v>0</v>
      </c>
      <c r="K21" s="79"/>
      <c r="L21" s="110">
        <v>161</v>
      </c>
      <c r="M21" s="113"/>
      <c r="N21" s="110">
        <v>161</v>
      </c>
      <c r="O21" s="79"/>
      <c r="P21" s="132">
        <v>0</v>
      </c>
      <c r="Q21" s="95"/>
      <c r="R21" s="110">
        <v>162</v>
      </c>
      <c r="S21" s="95"/>
      <c r="T21" s="108">
        <v>167</v>
      </c>
      <c r="U21" s="36">
        <v>600</v>
      </c>
      <c r="V21" s="28"/>
      <c r="W21" s="162">
        <f>SUM(J21,L21,N21,P21,R21,T21)</f>
        <v>651</v>
      </c>
      <c r="X21" s="46"/>
      <c r="Y21" s="140">
        <v>651</v>
      </c>
      <c r="Z21" s="46"/>
      <c r="AA21" s="145" t="s">
        <v>333</v>
      </c>
      <c r="AB21" s="141"/>
    </row>
    <row r="22" spans="1:28" x14ac:dyDescent="0.3">
      <c r="A22" s="44" t="s">
        <v>307</v>
      </c>
      <c r="B22" s="54" t="s">
        <v>54</v>
      </c>
      <c r="C22" s="56" t="s">
        <v>62</v>
      </c>
      <c r="D22" s="42">
        <f>H22/U22</f>
        <v>0.80300000000000005</v>
      </c>
      <c r="E22" s="20">
        <v>506</v>
      </c>
      <c r="F22" s="58">
        <f>E22/800</f>
        <v>0.63249999999999995</v>
      </c>
      <c r="G22" s="92"/>
      <c r="H22" s="107">
        <f>SUM(J22,L22,N22,P22,R22,T22)</f>
        <v>803</v>
      </c>
      <c r="I22" s="10"/>
      <c r="J22" s="108">
        <v>165</v>
      </c>
      <c r="K22" s="109"/>
      <c r="L22" s="114">
        <v>158</v>
      </c>
      <c r="M22" s="78"/>
      <c r="N22" s="131">
        <v>157</v>
      </c>
      <c r="O22" s="78"/>
      <c r="P22" s="108">
        <v>161</v>
      </c>
      <c r="Q22" s="78"/>
      <c r="R22" s="108">
        <v>162</v>
      </c>
      <c r="S22" s="78"/>
      <c r="T22" s="130">
        <v>0</v>
      </c>
      <c r="U22" s="36">
        <v>1000</v>
      </c>
      <c r="V22" s="28"/>
      <c r="W22" s="162">
        <f>SUM(J22,L22,N22,P22,R22,T22)</f>
        <v>803</v>
      </c>
      <c r="X22" s="46"/>
      <c r="Y22" s="140">
        <v>646</v>
      </c>
      <c r="Z22" s="46"/>
      <c r="AA22" s="145" t="s">
        <v>334</v>
      </c>
      <c r="AB22" s="141"/>
    </row>
    <row r="23" spans="1:28" x14ac:dyDescent="0.3">
      <c r="A23" s="44" t="s">
        <v>308</v>
      </c>
      <c r="B23" s="54" t="s">
        <v>34</v>
      </c>
      <c r="C23" s="55" t="s">
        <v>35</v>
      </c>
      <c r="D23" s="42">
        <f>H23/U23</f>
        <v>0.94799999999999995</v>
      </c>
      <c r="E23" s="20">
        <v>628</v>
      </c>
      <c r="F23" s="58">
        <f>E23/800</f>
        <v>0.78500000000000003</v>
      </c>
      <c r="G23" s="92"/>
      <c r="H23" s="107">
        <f>SUM(J23,L23,N23,P23,R23,T23)</f>
        <v>948</v>
      </c>
      <c r="I23" s="23"/>
      <c r="J23" s="131">
        <v>152</v>
      </c>
      <c r="K23" s="78"/>
      <c r="L23" s="108">
        <v>161</v>
      </c>
      <c r="M23" s="109"/>
      <c r="N23" s="108">
        <v>157</v>
      </c>
      <c r="O23" s="78"/>
      <c r="P23" s="131">
        <v>152</v>
      </c>
      <c r="Q23" s="78"/>
      <c r="R23" s="108">
        <v>158</v>
      </c>
      <c r="S23" s="78"/>
      <c r="T23" s="114">
        <v>168</v>
      </c>
      <c r="U23" s="36">
        <v>1000</v>
      </c>
      <c r="V23" s="28"/>
      <c r="W23" s="162">
        <f>SUM(J23,L23,N23,P23,R23,T23)</f>
        <v>948</v>
      </c>
      <c r="X23" s="46"/>
      <c r="Y23" s="140">
        <v>644</v>
      </c>
      <c r="Z23" s="46"/>
      <c r="AA23" s="145"/>
      <c r="AB23" s="141"/>
    </row>
    <row r="24" spans="1:28" x14ac:dyDescent="0.3">
      <c r="A24" s="44" t="s">
        <v>309</v>
      </c>
      <c r="B24" s="54" t="s">
        <v>36</v>
      </c>
      <c r="C24" s="56" t="s">
        <v>55</v>
      </c>
      <c r="D24" s="42">
        <f>H24/U24</f>
        <v>0.93100000000000005</v>
      </c>
      <c r="E24" s="20">
        <v>635</v>
      </c>
      <c r="F24" s="58">
        <f>E24/800</f>
        <v>0.79374999999999996</v>
      </c>
      <c r="G24" s="92"/>
      <c r="H24" s="107">
        <f>SUM(J24,L24,N24,P24,R24,T24)</f>
        <v>931</v>
      </c>
      <c r="I24" s="23"/>
      <c r="J24" s="108">
        <v>163</v>
      </c>
      <c r="K24" s="109"/>
      <c r="L24" s="108">
        <v>156</v>
      </c>
      <c r="M24" s="78"/>
      <c r="N24" s="131">
        <v>143</v>
      </c>
      <c r="O24" s="78"/>
      <c r="P24" s="131">
        <v>150</v>
      </c>
      <c r="Q24" s="78"/>
      <c r="R24" s="108">
        <v>166</v>
      </c>
      <c r="S24" s="78"/>
      <c r="T24" s="114">
        <v>153</v>
      </c>
      <c r="U24" s="36">
        <v>1000</v>
      </c>
      <c r="V24" s="28"/>
      <c r="W24" s="162">
        <f>SUM(J24,L24,N24,P24,R24,T24)</f>
        <v>931</v>
      </c>
      <c r="X24" s="46"/>
      <c r="Y24" s="140">
        <v>638</v>
      </c>
      <c r="Z24" s="46"/>
      <c r="AA24" s="145"/>
      <c r="AB24" s="141"/>
    </row>
    <row r="25" spans="1:28" x14ac:dyDescent="0.3">
      <c r="A25" s="44" t="s">
        <v>310</v>
      </c>
      <c r="B25" s="27" t="s">
        <v>64</v>
      </c>
      <c r="C25" s="27" t="s">
        <v>128</v>
      </c>
      <c r="D25" s="42">
        <f>H25/U25</f>
        <v>1.0249999999999999</v>
      </c>
      <c r="E25" s="20">
        <v>462</v>
      </c>
      <c r="F25" s="58">
        <f>E25/600</f>
        <v>0.77</v>
      </c>
      <c r="G25" s="92"/>
      <c r="H25" s="107">
        <f>SUM(J25,L25,N25,P25,R25,T25)</f>
        <v>615</v>
      </c>
      <c r="I25" s="10"/>
      <c r="J25" s="110">
        <v>154</v>
      </c>
      <c r="K25" s="113"/>
      <c r="L25" s="110">
        <v>162</v>
      </c>
      <c r="M25" s="79"/>
      <c r="N25" s="132">
        <v>0</v>
      </c>
      <c r="O25" s="79"/>
      <c r="P25" s="132">
        <v>0</v>
      </c>
      <c r="Q25" s="95"/>
      <c r="R25" s="110">
        <v>146</v>
      </c>
      <c r="S25" s="95"/>
      <c r="T25" s="108">
        <v>153</v>
      </c>
      <c r="U25" s="36">
        <v>600</v>
      </c>
      <c r="V25" s="28"/>
      <c r="W25" s="162">
        <f>SUM(J25,L25,N25,P25,R25,T25)</f>
        <v>615</v>
      </c>
      <c r="X25" s="46"/>
      <c r="Y25" s="140">
        <v>615</v>
      </c>
      <c r="Z25" s="46"/>
      <c r="AA25" s="145"/>
      <c r="AB25" s="141"/>
    </row>
    <row r="26" spans="1:28" x14ac:dyDescent="0.3">
      <c r="A26" s="122" t="s">
        <v>301</v>
      </c>
      <c r="B26" s="8"/>
      <c r="C26" s="8"/>
      <c r="D26" s="43"/>
      <c r="E26" s="23"/>
      <c r="F26" s="92"/>
      <c r="G26" s="92"/>
      <c r="H26" s="9"/>
      <c r="I26" s="10"/>
      <c r="J26" s="113"/>
      <c r="K26" s="113"/>
      <c r="L26" s="113"/>
      <c r="M26" s="79"/>
      <c r="N26" s="79"/>
      <c r="O26" s="79"/>
      <c r="P26" s="79"/>
      <c r="Q26" s="95"/>
      <c r="R26" s="79"/>
      <c r="S26" s="95"/>
      <c r="T26" s="10"/>
      <c r="U26" s="120"/>
      <c r="V26" s="28"/>
      <c r="W26" s="167"/>
      <c r="X26" s="46"/>
      <c r="Y26" s="46"/>
      <c r="Z26" s="46"/>
      <c r="AA26" s="46"/>
      <c r="AB26" s="141"/>
    </row>
    <row r="27" spans="1:28" x14ac:dyDescent="0.3">
      <c r="A27" s="44" t="s">
        <v>306</v>
      </c>
      <c r="B27" s="54" t="s">
        <v>96</v>
      </c>
      <c r="C27" s="55" t="s">
        <v>39</v>
      </c>
      <c r="D27" s="42">
        <f>H27/U27</f>
        <v>1.0766666666666667</v>
      </c>
      <c r="E27" s="20">
        <v>476</v>
      </c>
      <c r="F27" s="58">
        <f>E27/600</f>
        <v>0.79333333333333333</v>
      </c>
      <c r="G27" s="92"/>
      <c r="H27" s="107">
        <f>SUM(J27,L27,N27,P27,R27,T27)</f>
        <v>646</v>
      </c>
      <c r="I27" s="23"/>
      <c r="J27" s="131">
        <v>0</v>
      </c>
      <c r="K27" s="78"/>
      <c r="L27" s="108">
        <v>157</v>
      </c>
      <c r="M27" s="109"/>
      <c r="N27" s="108">
        <v>150</v>
      </c>
      <c r="O27" s="78"/>
      <c r="P27" s="131">
        <v>0</v>
      </c>
      <c r="Q27" s="78"/>
      <c r="R27" s="108">
        <v>169</v>
      </c>
      <c r="S27" s="78"/>
      <c r="T27" s="114">
        <v>170</v>
      </c>
      <c r="U27" s="36">
        <v>600</v>
      </c>
      <c r="V27" s="28"/>
      <c r="W27" s="162">
        <f>SUM(J27,L27,N27,P27,R27,T27)</f>
        <v>646</v>
      </c>
      <c r="X27" s="46"/>
      <c r="Y27" s="140">
        <v>646</v>
      </c>
      <c r="Z27" s="46"/>
      <c r="AA27" s="145" t="s">
        <v>335</v>
      </c>
      <c r="AB27" s="141"/>
    </row>
    <row r="28" spans="1:28" x14ac:dyDescent="0.3">
      <c r="A28" s="44" t="s">
        <v>307</v>
      </c>
      <c r="B28" s="12" t="s">
        <v>40</v>
      </c>
      <c r="C28" s="57" t="s">
        <v>236</v>
      </c>
      <c r="D28" s="42">
        <f>H28/U28</f>
        <v>0.98375000000000001</v>
      </c>
      <c r="E28" s="11">
        <v>622</v>
      </c>
      <c r="F28" s="58">
        <f>E28/800</f>
        <v>0.77749999999999997</v>
      </c>
      <c r="G28" s="92"/>
      <c r="H28" s="107">
        <f>SUM(J28,L28,N28,P28,R28,T28)</f>
        <v>787</v>
      </c>
      <c r="I28" s="23"/>
      <c r="J28" s="131">
        <v>0</v>
      </c>
      <c r="K28" s="80"/>
      <c r="L28" s="108">
        <v>150</v>
      </c>
      <c r="M28" s="109"/>
      <c r="N28" s="108">
        <v>163</v>
      </c>
      <c r="O28" s="78"/>
      <c r="P28" s="131">
        <v>146</v>
      </c>
      <c r="Q28" s="80"/>
      <c r="R28" s="108">
        <v>163</v>
      </c>
      <c r="S28" s="80"/>
      <c r="T28" s="108">
        <v>165</v>
      </c>
      <c r="U28" s="36">
        <v>800</v>
      </c>
      <c r="V28" s="28"/>
      <c r="W28" s="162">
        <f>SUM(J28,L28,N28,P28,R28,T28)</f>
        <v>787</v>
      </c>
      <c r="X28" s="46"/>
      <c r="Y28" s="140">
        <v>641</v>
      </c>
      <c r="Z28" s="46"/>
      <c r="AA28" s="145" t="s">
        <v>336</v>
      </c>
      <c r="AB28" s="141"/>
    </row>
    <row r="29" spans="1:28" x14ac:dyDescent="0.3">
      <c r="A29" s="44" t="s">
        <v>308</v>
      </c>
      <c r="B29" s="12" t="s">
        <v>176</v>
      </c>
      <c r="C29" s="57" t="s">
        <v>177</v>
      </c>
      <c r="D29" s="42">
        <f>H29/U29</f>
        <v>1.0633333333333332</v>
      </c>
      <c r="E29" s="11">
        <v>469</v>
      </c>
      <c r="F29" s="58">
        <f>E29/600</f>
        <v>0.78166666666666662</v>
      </c>
      <c r="G29" s="92"/>
      <c r="H29" s="107">
        <f>SUM(J29,L29,N29,P29,R29,T29)</f>
        <v>638</v>
      </c>
      <c r="I29" s="23"/>
      <c r="J29" s="131">
        <v>0</v>
      </c>
      <c r="K29" s="78"/>
      <c r="L29" s="108">
        <v>152</v>
      </c>
      <c r="M29" s="109"/>
      <c r="N29" s="108">
        <v>155</v>
      </c>
      <c r="O29" s="78"/>
      <c r="P29" s="131">
        <v>0</v>
      </c>
      <c r="Q29" s="80"/>
      <c r="R29" s="108">
        <v>162</v>
      </c>
      <c r="S29" s="80"/>
      <c r="T29" s="108">
        <v>169</v>
      </c>
      <c r="U29" s="36">
        <v>600</v>
      </c>
      <c r="V29" s="28"/>
      <c r="W29" s="162">
        <f>SUM(J29,L29,N29,P29,R29,T29)</f>
        <v>638</v>
      </c>
      <c r="X29" s="46"/>
      <c r="Y29" s="140">
        <v>638</v>
      </c>
      <c r="Z29" s="46"/>
      <c r="AA29" s="145"/>
      <c r="AB29" s="141"/>
    </row>
    <row r="30" spans="1:28" x14ac:dyDescent="0.3">
      <c r="A30" s="44" t="s">
        <v>309</v>
      </c>
      <c r="B30" s="12" t="s">
        <v>74</v>
      </c>
      <c r="C30" s="57" t="s">
        <v>75</v>
      </c>
      <c r="D30" s="42">
        <f>H30/U30</f>
        <v>0.77875000000000005</v>
      </c>
      <c r="E30" s="20">
        <v>623</v>
      </c>
      <c r="F30" s="58">
        <f>E30/800</f>
        <v>0.77875000000000005</v>
      </c>
      <c r="G30" s="92"/>
      <c r="H30" s="107">
        <f>SUM(J30,L30,N30,P30,R30,T30)</f>
        <v>623</v>
      </c>
      <c r="I30" s="23"/>
      <c r="J30" s="108">
        <v>155</v>
      </c>
      <c r="K30" s="78"/>
      <c r="L30" s="108">
        <v>151</v>
      </c>
      <c r="M30" s="78"/>
      <c r="N30" s="108">
        <v>160</v>
      </c>
      <c r="O30" s="78"/>
      <c r="P30" s="108">
        <v>157</v>
      </c>
      <c r="Q30" s="80"/>
      <c r="R30" s="131">
        <v>0</v>
      </c>
      <c r="S30" s="80"/>
      <c r="T30" s="131">
        <v>0</v>
      </c>
      <c r="U30" s="36">
        <v>800</v>
      </c>
      <c r="V30" s="28"/>
      <c r="W30" s="162">
        <f>SUM(J30,L30,N30,P30,R30,T30)</f>
        <v>623</v>
      </c>
      <c r="X30" s="46"/>
      <c r="Y30" s="140">
        <v>623</v>
      </c>
      <c r="Z30" s="46"/>
      <c r="AA30" s="145"/>
      <c r="AB30" s="141"/>
    </row>
    <row r="31" spans="1:28" x14ac:dyDescent="0.3">
      <c r="A31" s="44" t="s">
        <v>310</v>
      </c>
      <c r="B31" s="54" t="s">
        <v>65</v>
      </c>
      <c r="C31" s="55" t="s">
        <v>66</v>
      </c>
      <c r="D31" s="42">
        <f>H31/U31</f>
        <v>1.0183333333333333</v>
      </c>
      <c r="E31" s="20">
        <v>465</v>
      </c>
      <c r="F31" s="58">
        <f>E31/600</f>
        <v>0.77500000000000002</v>
      </c>
      <c r="G31" s="92"/>
      <c r="H31" s="107">
        <f>SUM(J31,L31,N31,P31,R31,T31)</f>
        <v>611</v>
      </c>
      <c r="I31" s="23"/>
      <c r="J31" s="108">
        <v>163</v>
      </c>
      <c r="K31" s="78"/>
      <c r="L31" s="131">
        <v>0</v>
      </c>
      <c r="M31" s="78"/>
      <c r="N31" s="108">
        <v>149</v>
      </c>
      <c r="O31" s="78"/>
      <c r="P31" s="131">
        <v>0</v>
      </c>
      <c r="Q31" s="78"/>
      <c r="R31" s="108">
        <v>153</v>
      </c>
      <c r="S31" s="78"/>
      <c r="T31" s="114">
        <v>146</v>
      </c>
      <c r="U31" s="36">
        <v>600</v>
      </c>
      <c r="V31" s="28"/>
      <c r="W31" s="162">
        <f>SUM(J31,L31,N31,P31,R31,T31)</f>
        <v>611</v>
      </c>
      <c r="X31" s="46"/>
      <c r="Y31" s="140">
        <v>611</v>
      </c>
      <c r="Z31" s="46"/>
      <c r="AA31" s="145"/>
      <c r="AB31" s="141"/>
    </row>
    <row r="32" spans="1:28" x14ac:dyDescent="0.3">
      <c r="A32" s="44" t="s">
        <v>311</v>
      </c>
      <c r="B32" s="54" t="s">
        <v>71</v>
      </c>
      <c r="C32" s="56" t="s">
        <v>70</v>
      </c>
      <c r="D32" s="42">
        <f>H32/U32</f>
        <v>0.75</v>
      </c>
      <c r="E32" s="20">
        <v>610</v>
      </c>
      <c r="F32" s="58">
        <f>E32/800</f>
        <v>0.76249999999999996</v>
      </c>
      <c r="G32" s="92"/>
      <c r="H32" s="107">
        <f>SUM(J32,L32,N32,P32,R32,T32)</f>
        <v>750</v>
      </c>
      <c r="I32" s="23"/>
      <c r="J32" s="108">
        <v>150</v>
      </c>
      <c r="K32" s="78"/>
      <c r="L32" s="130">
        <v>140</v>
      </c>
      <c r="M32" s="78"/>
      <c r="N32" s="108">
        <v>157</v>
      </c>
      <c r="O32" s="78"/>
      <c r="P32" s="108">
        <v>156</v>
      </c>
      <c r="Q32" s="78"/>
      <c r="R32" s="108">
        <v>147</v>
      </c>
      <c r="S32" s="78"/>
      <c r="T32" s="130">
        <v>0</v>
      </c>
      <c r="U32" s="36">
        <v>1000</v>
      </c>
      <c r="V32" s="28"/>
      <c r="W32" s="162">
        <f>SUM(J32,L32,N32,P32,R32,T32)</f>
        <v>750</v>
      </c>
      <c r="X32" s="46"/>
      <c r="Y32" s="140">
        <v>610</v>
      </c>
      <c r="Z32" s="46"/>
      <c r="AA32" s="145"/>
      <c r="AB32" s="141"/>
    </row>
    <row r="33" spans="1:28" x14ac:dyDescent="0.3">
      <c r="A33" s="122" t="s">
        <v>302</v>
      </c>
      <c r="B33" s="13"/>
      <c r="C33" s="60"/>
      <c r="D33" s="43"/>
      <c r="E33" s="10"/>
      <c r="F33" s="92"/>
      <c r="G33" s="92"/>
      <c r="H33" s="9"/>
      <c r="I33" s="23"/>
      <c r="J33" s="78"/>
      <c r="K33" s="78"/>
      <c r="L33" s="109"/>
      <c r="M33" s="109"/>
      <c r="N33" s="109"/>
      <c r="O33" s="78"/>
      <c r="P33" s="103"/>
      <c r="Q33" s="80"/>
      <c r="R33" s="80"/>
      <c r="S33" s="80"/>
      <c r="T33" s="78"/>
      <c r="U33" s="120"/>
      <c r="V33" s="28"/>
      <c r="W33" s="167"/>
      <c r="X33" s="46"/>
      <c r="Y33" s="9"/>
      <c r="Z33" s="46"/>
      <c r="AA33" s="46"/>
      <c r="AB33" s="141"/>
    </row>
    <row r="34" spans="1:28" x14ac:dyDescent="0.3">
      <c r="A34" s="44" t="s">
        <v>306</v>
      </c>
      <c r="B34" s="27" t="s">
        <v>34</v>
      </c>
      <c r="C34" s="27" t="s">
        <v>94</v>
      </c>
      <c r="D34" s="42">
        <f>H34/U34</f>
        <v>0.755</v>
      </c>
      <c r="E34" s="20">
        <v>607</v>
      </c>
      <c r="F34" s="58">
        <f>E34/800</f>
        <v>0.75875000000000004</v>
      </c>
      <c r="G34" s="92"/>
      <c r="H34" s="107">
        <f>SUM(J34,L34,N34,P34,R34,T34)</f>
        <v>755</v>
      </c>
      <c r="I34" s="10"/>
      <c r="J34" s="110">
        <v>149</v>
      </c>
      <c r="K34" s="79"/>
      <c r="L34" s="132">
        <v>148</v>
      </c>
      <c r="M34" s="79"/>
      <c r="N34" s="110">
        <v>152</v>
      </c>
      <c r="O34" s="79"/>
      <c r="P34" s="110">
        <v>151</v>
      </c>
      <c r="Q34" s="95"/>
      <c r="R34" s="110">
        <v>155</v>
      </c>
      <c r="S34" s="95"/>
      <c r="T34" s="131">
        <v>0</v>
      </c>
      <c r="U34" s="36">
        <v>1000</v>
      </c>
      <c r="V34" s="28"/>
      <c r="W34" s="162">
        <f t="shared" si="0"/>
        <v>755</v>
      </c>
      <c r="X34" s="46"/>
      <c r="Y34" s="140">
        <v>607</v>
      </c>
      <c r="Z34" s="46"/>
      <c r="AA34" s="145" t="s">
        <v>337</v>
      </c>
      <c r="AB34" s="141"/>
    </row>
    <row r="35" spans="1:28" x14ac:dyDescent="0.3">
      <c r="A35" s="44" t="s">
        <v>307</v>
      </c>
      <c r="B35" s="12" t="s">
        <v>31</v>
      </c>
      <c r="C35" s="57" t="s">
        <v>78</v>
      </c>
      <c r="D35" s="42">
        <f>H35/U35</f>
        <v>0.92374999999999996</v>
      </c>
      <c r="E35" s="11">
        <v>600</v>
      </c>
      <c r="F35" s="58">
        <f>E35/800</f>
        <v>0.75</v>
      </c>
      <c r="G35" s="92"/>
      <c r="H35" s="107">
        <f>SUM(J35,L35,N35,P35,R35,T35)</f>
        <v>739</v>
      </c>
      <c r="I35" s="23"/>
      <c r="J35" s="108">
        <v>149</v>
      </c>
      <c r="K35" s="80"/>
      <c r="L35" s="108">
        <v>146</v>
      </c>
      <c r="M35" s="78"/>
      <c r="N35" s="108">
        <v>155</v>
      </c>
      <c r="O35" s="78"/>
      <c r="P35" s="131">
        <v>0</v>
      </c>
      <c r="Q35" s="80"/>
      <c r="R35" s="108">
        <v>150</v>
      </c>
      <c r="S35" s="80"/>
      <c r="T35" s="131">
        <v>139</v>
      </c>
      <c r="U35" s="36">
        <v>800</v>
      </c>
      <c r="V35" s="28"/>
      <c r="W35" s="162">
        <f t="shared" si="0"/>
        <v>739</v>
      </c>
      <c r="X35" s="46"/>
      <c r="Y35" s="140">
        <v>600</v>
      </c>
      <c r="Z35" s="46"/>
      <c r="AA35" s="145" t="s">
        <v>338</v>
      </c>
      <c r="AB35" s="141"/>
    </row>
    <row r="36" spans="1:28" x14ac:dyDescent="0.3">
      <c r="A36" s="122" t="s">
        <v>303</v>
      </c>
      <c r="B36" s="59"/>
      <c r="C36" s="60"/>
      <c r="D36" s="43"/>
      <c r="E36" s="23"/>
      <c r="F36" s="92"/>
      <c r="G36" s="92"/>
      <c r="H36" s="9"/>
      <c r="I36" s="23"/>
      <c r="J36" s="78"/>
      <c r="K36" s="78"/>
      <c r="L36" s="109"/>
      <c r="M36" s="109"/>
      <c r="N36" s="109"/>
      <c r="O36" s="78"/>
      <c r="P36" s="78"/>
      <c r="Q36" s="78"/>
      <c r="R36" s="78"/>
      <c r="S36" s="78"/>
      <c r="T36" s="78"/>
      <c r="U36" s="120"/>
      <c r="V36" s="28"/>
      <c r="W36" s="167"/>
      <c r="X36" s="46"/>
      <c r="Y36" s="9"/>
      <c r="Z36" s="46"/>
      <c r="AA36" s="46"/>
      <c r="AB36" s="141"/>
    </row>
    <row r="37" spans="1:28" x14ac:dyDescent="0.3">
      <c r="A37" s="44" t="s">
        <v>306</v>
      </c>
      <c r="B37" s="12" t="s">
        <v>135</v>
      </c>
      <c r="C37" s="57" t="s">
        <v>269</v>
      </c>
      <c r="D37" s="42">
        <f>H37/U37</f>
        <v>0.96</v>
      </c>
      <c r="E37" s="11">
        <v>592</v>
      </c>
      <c r="F37" s="58">
        <f>E37/800</f>
        <v>0.74</v>
      </c>
      <c r="G37" s="92"/>
      <c r="H37" s="107">
        <f>SUM(J37,L37,N37,P37,R37,T37)</f>
        <v>768</v>
      </c>
      <c r="I37" s="23"/>
      <c r="J37" s="131">
        <v>0</v>
      </c>
      <c r="K37" s="80"/>
      <c r="L37" s="108">
        <v>153</v>
      </c>
      <c r="M37" s="109"/>
      <c r="N37" s="108">
        <v>137</v>
      </c>
      <c r="O37" s="78"/>
      <c r="P37" s="131">
        <v>131</v>
      </c>
      <c r="Q37" s="80"/>
      <c r="R37" s="108">
        <v>171</v>
      </c>
      <c r="S37" s="80"/>
      <c r="T37" s="108">
        <v>176</v>
      </c>
      <c r="U37" s="36">
        <v>800</v>
      </c>
      <c r="V37" s="28"/>
      <c r="W37" s="162">
        <f>SUM(J37,L37,N37,P37,R37,T37)</f>
        <v>768</v>
      </c>
      <c r="X37" s="46"/>
      <c r="Y37" s="140">
        <v>637</v>
      </c>
      <c r="Z37" s="46"/>
      <c r="AA37" s="145" t="s">
        <v>339</v>
      </c>
      <c r="AB37" s="141"/>
    </row>
    <row r="38" spans="1:28" x14ac:dyDescent="0.3">
      <c r="A38" s="44" t="s">
        <v>307</v>
      </c>
      <c r="B38" s="24" t="s">
        <v>54</v>
      </c>
      <c r="C38" s="24" t="s">
        <v>32</v>
      </c>
      <c r="D38" s="42">
        <f>H38/U38</f>
        <v>0.95750000000000002</v>
      </c>
      <c r="E38" s="20">
        <v>604</v>
      </c>
      <c r="F38" s="58">
        <f>E38/800</f>
        <v>0.755</v>
      </c>
      <c r="G38" s="9"/>
      <c r="H38" s="107">
        <f>SUM(J38,L38,N38,P38,R38,T38)</f>
        <v>766</v>
      </c>
      <c r="I38" s="9"/>
      <c r="J38" s="132">
        <v>0</v>
      </c>
      <c r="K38" s="23"/>
      <c r="L38" s="110">
        <v>145</v>
      </c>
      <c r="M38" s="111"/>
      <c r="N38" s="110">
        <v>145</v>
      </c>
      <c r="O38" s="23"/>
      <c r="P38" s="132">
        <v>149</v>
      </c>
      <c r="Q38" s="9"/>
      <c r="R38" s="110">
        <v>165</v>
      </c>
      <c r="S38" s="9"/>
      <c r="T38" s="166">
        <v>162</v>
      </c>
      <c r="U38" s="36">
        <v>800</v>
      </c>
      <c r="V38" s="53"/>
      <c r="W38" s="162">
        <f>SUM(J38,L38,N38,P38,R38,T38)</f>
        <v>766</v>
      </c>
      <c r="X38" s="9"/>
      <c r="Y38" s="140">
        <v>617</v>
      </c>
      <c r="Z38" s="9"/>
      <c r="AA38" s="145" t="s">
        <v>340</v>
      </c>
      <c r="AB38" s="141"/>
    </row>
    <row r="39" spans="1:28" x14ac:dyDescent="0.3">
      <c r="A39" s="44" t="s">
        <v>308</v>
      </c>
      <c r="B39" s="24" t="s">
        <v>196</v>
      </c>
      <c r="C39" s="24" t="s">
        <v>197</v>
      </c>
      <c r="D39" s="42">
        <f>H39/U39</f>
        <v>0.94499999999999995</v>
      </c>
      <c r="E39" s="20">
        <v>595</v>
      </c>
      <c r="F39" s="58">
        <f>E39/800</f>
        <v>0.74375000000000002</v>
      </c>
      <c r="G39" s="92"/>
      <c r="H39" s="107">
        <f>SUM(J39,L39,N39,P39,R39,T39)</f>
        <v>756</v>
      </c>
      <c r="I39" s="10"/>
      <c r="J39" s="110">
        <v>139</v>
      </c>
      <c r="K39" s="113"/>
      <c r="L39" s="110">
        <v>147</v>
      </c>
      <c r="M39" s="79"/>
      <c r="N39" s="132">
        <v>0</v>
      </c>
      <c r="O39" s="79"/>
      <c r="P39" s="132">
        <v>150</v>
      </c>
      <c r="Q39" s="95"/>
      <c r="R39" s="110">
        <v>159</v>
      </c>
      <c r="S39" s="95"/>
      <c r="T39" s="108">
        <v>161</v>
      </c>
      <c r="U39" s="36">
        <v>800</v>
      </c>
      <c r="V39" s="28"/>
      <c r="W39" s="162">
        <f>SUM(J39,L39,N39,P39,R39,T39)</f>
        <v>756</v>
      </c>
      <c r="X39" s="46"/>
      <c r="Y39" s="140">
        <v>606</v>
      </c>
      <c r="Z39" s="46"/>
      <c r="AA39" s="145"/>
      <c r="AB39" s="141"/>
    </row>
    <row r="40" spans="1:28" x14ac:dyDescent="0.3">
      <c r="A40" s="44" t="s">
        <v>308</v>
      </c>
      <c r="B40" s="27" t="s">
        <v>200</v>
      </c>
      <c r="C40" s="27" t="s">
        <v>201</v>
      </c>
      <c r="D40" s="42">
        <f>H40/U40</f>
        <v>0.93</v>
      </c>
      <c r="E40" s="20">
        <v>592</v>
      </c>
      <c r="F40" s="58">
        <f>E40/800</f>
        <v>0.74</v>
      </c>
      <c r="G40" s="92"/>
      <c r="H40" s="107">
        <f>SUM(J40,L40,N40,P40,R40,T40)</f>
        <v>744</v>
      </c>
      <c r="I40" s="10"/>
      <c r="J40" s="132">
        <v>138</v>
      </c>
      <c r="K40" s="79"/>
      <c r="L40" s="110">
        <v>142</v>
      </c>
      <c r="M40" s="113"/>
      <c r="N40" s="110">
        <v>152</v>
      </c>
      <c r="O40" s="79"/>
      <c r="P40" s="110">
        <v>160</v>
      </c>
      <c r="Q40" s="95"/>
      <c r="R40" s="132">
        <v>0</v>
      </c>
      <c r="S40" s="95"/>
      <c r="T40" s="108">
        <v>152</v>
      </c>
      <c r="U40" s="36">
        <v>800</v>
      </c>
      <c r="V40" s="28"/>
      <c r="W40" s="162">
        <f>SUM(J40,L40,N40,P40,R40,T40)</f>
        <v>744</v>
      </c>
      <c r="X40" s="46"/>
      <c r="Y40" s="140">
        <v>606</v>
      </c>
      <c r="Z40" s="46"/>
      <c r="AA40" s="145"/>
      <c r="AB40" s="141"/>
    </row>
    <row r="41" spans="1:28" x14ac:dyDescent="0.3">
      <c r="A41" s="44" t="s">
        <v>310</v>
      </c>
      <c r="B41" s="54" t="s">
        <v>36</v>
      </c>
      <c r="C41" s="55" t="s">
        <v>37</v>
      </c>
      <c r="D41" s="42">
        <f>H41/U41</f>
        <v>0.95666666666666667</v>
      </c>
      <c r="E41" s="20">
        <v>424</v>
      </c>
      <c r="F41" s="58">
        <f>E41/600</f>
        <v>0.70666666666666667</v>
      </c>
      <c r="G41" s="92"/>
      <c r="H41" s="107">
        <f>SUM(J41,L41,N41,P41,R41,T41)</f>
        <v>574</v>
      </c>
      <c r="I41" s="23"/>
      <c r="J41" s="131">
        <v>0</v>
      </c>
      <c r="K41" s="78"/>
      <c r="L41" s="108">
        <v>144</v>
      </c>
      <c r="M41" s="109"/>
      <c r="N41" s="108">
        <v>142</v>
      </c>
      <c r="O41" s="78"/>
      <c r="P41" s="108">
        <v>138</v>
      </c>
      <c r="Q41" s="78"/>
      <c r="R41" s="131">
        <v>0</v>
      </c>
      <c r="S41" s="78"/>
      <c r="T41" s="114">
        <v>150</v>
      </c>
      <c r="U41" s="36">
        <v>600</v>
      </c>
      <c r="V41" s="28"/>
      <c r="W41" s="162">
        <f>SUM(J41,L41,N41,P41,R41,T41)</f>
        <v>574</v>
      </c>
      <c r="X41" s="46"/>
      <c r="Y41" s="140">
        <v>574</v>
      </c>
      <c r="Z41" s="46"/>
      <c r="AA41" s="145"/>
      <c r="AB41" s="141"/>
    </row>
    <row r="42" spans="1:28" x14ac:dyDescent="0.3">
      <c r="A42" s="44" t="s">
        <v>311</v>
      </c>
      <c r="B42" s="24" t="s">
        <v>130</v>
      </c>
      <c r="C42" s="24" t="s">
        <v>131</v>
      </c>
      <c r="D42" s="42">
        <f>H42/U42</f>
        <v>0.87749999999999995</v>
      </c>
      <c r="E42" s="20">
        <v>569</v>
      </c>
      <c r="F42" s="58">
        <f>E42/800</f>
        <v>0.71125000000000005</v>
      </c>
      <c r="G42" s="92"/>
      <c r="H42" s="107">
        <f>SUM(J42,L42,N42,P42,R42,T42)</f>
        <v>702</v>
      </c>
      <c r="I42" s="10"/>
      <c r="J42" s="110">
        <v>146</v>
      </c>
      <c r="K42" s="113"/>
      <c r="L42" s="110">
        <v>140</v>
      </c>
      <c r="M42" s="79"/>
      <c r="N42" s="132">
        <v>0</v>
      </c>
      <c r="O42" s="79"/>
      <c r="P42" s="110">
        <v>141</v>
      </c>
      <c r="Q42" s="95"/>
      <c r="R42" s="110">
        <v>142</v>
      </c>
      <c r="S42" s="95"/>
      <c r="T42" s="131">
        <v>133</v>
      </c>
      <c r="U42" s="36">
        <v>800</v>
      </c>
      <c r="V42" s="28"/>
      <c r="W42" s="162">
        <f>SUM(J42,L42,N42,P42,R42,T42)</f>
        <v>702</v>
      </c>
      <c r="X42" s="46"/>
      <c r="Y42" s="140">
        <v>569</v>
      </c>
      <c r="Z42" s="46"/>
      <c r="AA42" s="145"/>
      <c r="AB42" s="141"/>
    </row>
    <row r="43" spans="1:28" x14ac:dyDescent="0.3">
      <c r="A43" s="122" t="s">
        <v>319</v>
      </c>
      <c r="B43" s="8"/>
      <c r="C43" s="8"/>
      <c r="D43" s="43"/>
      <c r="E43" s="23"/>
      <c r="F43" s="92"/>
      <c r="G43" s="92"/>
      <c r="H43" s="9"/>
      <c r="I43" s="10"/>
      <c r="J43" s="113"/>
      <c r="K43" s="113"/>
      <c r="L43" s="113"/>
      <c r="M43" s="79"/>
      <c r="N43" s="79"/>
      <c r="O43" s="79"/>
      <c r="P43" s="79"/>
      <c r="Q43" s="95"/>
      <c r="R43" s="79"/>
      <c r="S43" s="95"/>
      <c r="T43" s="10"/>
      <c r="U43" s="120"/>
      <c r="V43" s="28"/>
      <c r="W43" s="167"/>
      <c r="X43" s="46"/>
      <c r="Y43" s="46"/>
      <c r="Z43" s="46"/>
      <c r="AA43" s="46"/>
      <c r="AB43" s="141"/>
    </row>
    <row r="44" spans="1:28" x14ac:dyDescent="0.3">
      <c r="A44" s="44" t="s">
        <v>306</v>
      </c>
      <c r="B44" s="27" t="s">
        <v>63</v>
      </c>
      <c r="C44" s="27" t="s">
        <v>266</v>
      </c>
      <c r="D44" s="42">
        <f>H44/U44</f>
        <v>0.91500000000000004</v>
      </c>
      <c r="E44" s="20">
        <v>568</v>
      </c>
      <c r="F44" s="58">
        <f>E44/800</f>
        <v>0.71</v>
      </c>
      <c r="G44" s="92"/>
      <c r="H44" s="107">
        <f>SUM(J44,L44,N44,P44,R44,T44)</f>
        <v>732</v>
      </c>
      <c r="I44" s="10"/>
      <c r="J44" s="132">
        <v>0</v>
      </c>
      <c r="K44" s="79"/>
      <c r="L44" s="110">
        <v>142</v>
      </c>
      <c r="M44" s="113"/>
      <c r="N44" s="110">
        <v>143</v>
      </c>
      <c r="O44" s="79"/>
      <c r="P44" s="160">
        <v>133</v>
      </c>
      <c r="Q44" s="95"/>
      <c r="R44" s="110">
        <v>150</v>
      </c>
      <c r="S44" s="95"/>
      <c r="T44" s="108">
        <v>164</v>
      </c>
      <c r="U44" s="36">
        <v>800</v>
      </c>
      <c r="V44" s="28"/>
      <c r="W44" s="162">
        <f>SUM(J44,L44,N44,P44,R44,T44)</f>
        <v>732</v>
      </c>
      <c r="X44" s="46"/>
      <c r="Y44" s="140">
        <v>599</v>
      </c>
      <c r="Z44" s="46"/>
      <c r="AA44" s="145" t="s">
        <v>341</v>
      </c>
      <c r="AB44" s="141"/>
    </row>
    <row r="45" spans="1:28" x14ac:dyDescent="0.3">
      <c r="A45" s="44" t="s">
        <v>306</v>
      </c>
      <c r="B45" s="27" t="s">
        <v>282</v>
      </c>
      <c r="C45" s="27" t="s">
        <v>283</v>
      </c>
      <c r="D45" s="42">
        <f>H45/U45</f>
        <v>0.88375000000000004</v>
      </c>
      <c r="E45" s="20">
        <v>568</v>
      </c>
      <c r="F45" s="58">
        <f>E45/800</f>
        <v>0.71</v>
      </c>
      <c r="G45" s="92"/>
      <c r="H45" s="107">
        <f>SUM(J45,L45,N45,P45,R45,T45)</f>
        <v>707</v>
      </c>
      <c r="I45" s="10"/>
      <c r="J45" s="132">
        <v>0</v>
      </c>
      <c r="K45" s="79"/>
      <c r="L45" s="110">
        <v>141</v>
      </c>
      <c r="M45" s="113"/>
      <c r="N45" s="110">
        <v>141</v>
      </c>
      <c r="O45" s="79"/>
      <c r="P45" s="110">
        <v>139</v>
      </c>
      <c r="Q45" s="95"/>
      <c r="R45" s="110">
        <v>147</v>
      </c>
      <c r="S45" s="95"/>
      <c r="T45" s="130">
        <v>139</v>
      </c>
      <c r="U45" s="36">
        <v>800</v>
      </c>
      <c r="V45" s="28"/>
      <c r="W45" s="162">
        <f>SUM(J45,L45,N45,P45,R45,T45)</f>
        <v>707</v>
      </c>
      <c r="X45" s="46"/>
      <c r="Y45" s="140">
        <v>568</v>
      </c>
      <c r="Z45" s="46"/>
      <c r="AA45" s="145" t="s">
        <v>342</v>
      </c>
      <c r="AB45" s="141"/>
    </row>
    <row r="46" spans="1:28" x14ac:dyDescent="0.3">
      <c r="A46" s="44" t="s">
        <v>308</v>
      </c>
      <c r="B46" s="27" t="s">
        <v>103</v>
      </c>
      <c r="C46" s="27" t="s">
        <v>102</v>
      </c>
      <c r="D46" s="42">
        <f>H46/U46</f>
        <v>0.80700000000000005</v>
      </c>
      <c r="E46" s="20">
        <v>546</v>
      </c>
      <c r="F46" s="58">
        <f>E46/800</f>
        <v>0.6825</v>
      </c>
      <c r="G46" s="92"/>
      <c r="H46" s="107">
        <f>SUM(J46,L46,N46,P46,R46,T46)</f>
        <v>807</v>
      </c>
      <c r="I46" s="10"/>
      <c r="J46" s="110">
        <v>148</v>
      </c>
      <c r="K46" s="113"/>
      <c r="L46" s="110">
        <v>126</v>
      </c>
      <c r="M46" s="79"/>
      <c r="N46" s="132">
        <v>123</v>
      </c>
      <c r="O46" s="79"/>
      <c r="P46" s="160">
        <v>135</v>
      </c>
      <c r="Q46" s="95"/>
      <c r="R46" s="110">
        <v>137</v>
      </c>
      <c r="S46" s="95"/>
      <c r="T46" s="108">
        <v>138</v>
      </c>
      <c r="U46" s="36">
        <v>1000</v>
      </c>
      <c r="V46" s="28"/>
      <c r="W46" s="162">
        <f>SUM(J46,L46,N46,P46,R46,T46)</f>
        <v>807</v>
      </c>
      <c r="X46" s="46"/>
      <c r="Y46" s="140">
        <v>549</v>
      </c>
      <c r="Z46" s="46"/>
      <c r="AA46" s="145"/>
      <c r="AB46" s="141"/>
    </row>
    <row r="47" spans="1:28" x14ac:dyDescent="0.3">
      <c r="A47" s="44" t="s">
        <v>309</v>
      </c>
      <c r="B47" s="55" t="s">
        <v>163</v>
      </c>
      <c r="C47" s="55" t="s">
        <v>164</v>
      </c>
      <c r="D47" s="42">
        <f>H47/U47</f>
        <v>0.90333333333333332</v>
      </c>
      <c r="E47" s="20">
        <v>403</v>
      </c>
      <c r="F47" s="58">
        <f>E47/600</f>
        <v>0.67166666666666663</v>
      </c>
      <c r="G47" s="92"/>
      <c r="H47" s="107">
        <f>SUM(J47,L47,N47,P47,R47,T47)</f>
        <v>542</v>
      </c>
      <c r="I47" s="23"/>
      <c r="J47" s="108">
        <v>140</v>
      </c>
      <c r="K47" s="109"/>
      <c r="L47" s="108">
        <v>140</v>
      </c>
      <c r="M47" s="78"/>
      <c r="N47" s="108">
        <v>123</v>
      </c>
      <c r="O47" s="78"/>
      <c r="P47" s="131">
        <v>0</v>
      </c>
      <c r="Q47" s="80"/>
      <c r="R47" s="130">
        <v>0</v>
      </c>
      <c r="S47" s="80"/>
      <c r="T47" s="114">
        <v>139</v>
      </c>
      <c r="U47" s="36">
        <v>600</v>
      </c>
      <c r="V47" s="28"/>
      <c r="W47" s="162">
        <f>SUM(J47,L47,N47,P47,R47,T47)</f>
        <v>542</v>
      </c>
      <c r="X47" s="46"/>
      <c r="Y47" s="140">
        <v>542</v>
      </c>
      <c r="Z47" s="46"/>
      <c r="AA47" s="145"/>
      <c r="AB47" s="141"/>
    </row>
    <row r="48" spans="1:28" x14ac:dyDescent="0.3">
      <c r="A48" s="44" t="s">
        <v>310</v>
      </c>
      <c r="B48" s="27" t="s">
        <v>83</v>
      </c>
      <c r="C48" s="27" t="s">
        <v>60</v>
      </c>
      <c r="D48" s="42">
        <f>H48/U48</f>
        <v>0.60299999999999998</v>
      </c>
      <c r="E48" s="20">
        <v>521</v>
      </c>
      <c r="F48" s="58">
        <f>E48/800</f>
        <v>0.65125</v>
      </c>
      <c r="G48" s="92"/>
      <c r="H48" s="107">
        <f>SUM(J48,L48,N48,P48,R48,T48)</f>
        <v>603</v>
      </c>
      <c r="I48" s="10"/>
      <c r="J48" s="110">
        <v>136</v>
      </c>
      <c r="K48" s="113"/>
      <c r="L48" s="110">
        <v>139</v>
      </c>
      <c r="M48" s="79"/>
      <c r="N48" s="132">
        <v>82</v>
      </c>
      <c r="O48" s="79"/>
      <c r="P48" s="110">
        <v>127</v>
      </c>
      <c r="Q48" s="95"/>
      <c r="R48" s="110">
        <v>119</v>
      </c>
      <c r="S48" s="95"/>
      <c r="T48" s="130">
        <v>0</v>
      </c>
      <c r="U48" s="36">
        <v>1000</v>
      </c>
      <c r="V48" s="28"/>
      <c r="W48" s="162">
        <f>SUM(J48,L48,N48,P48,R48,T48)</f>
        <v>603</v>
      </c>
      <c r="X48" s="46"/>
      <c r="Y48" s="140">
        <v>521</v>
      </c>
      <c r="Z48" s="46"/>
      <c r="AA48" s="145"/>
      <c r="AB48" s="141"/>
    </row>
    <row r="49" spans="1:28" x14ac:dyDescent="0.3">
      <c r="A49" s="122" t="s">
        <v>320</v>
      </c>
      <c r="B49" s="8"/>
      <c r="C49" s="8"/>
      <c r="D49" s="43"/>
      <c r="E49" s="23"/>
      <c r="F49" s="92"/>
      <c r="G49" s="92"/>
      <c r="H49" s="9"/>
      <c r="I49" s="10"/>
      <c r="J49" s="113"/>
      <c r="K49" s="113"/>
      <c r="L49" s="113"/>
      <c r="M49" s="79"/>
      <c r="N49" s="79"/>
      <c r="O49" s="79"/>
      <c r="P49" s="79"/>
      <c r="Q49" s="95"/>
      <c r="R49" s="79"/>
      <c r="S49" s="95"/>
      <c r="T49" s="78"/>
      <c r="U49" s="120"/>
      <c r="V49" s="28"/>
      <c r="W49" s="167"/>
      <c r="X49" s="46"/>
      <c r="Y49" s="46"/>
      <c r="Z49" s="46"/>
      <c r="AA49" s="46"/>
      <c r="AB49" s="141"/>
    </row>
    <row r="50" spans="1:28" x14ac:dyDescent="0.3">
      <c r="A50" s="44" t="s">
        <v>306</v>
      </c>
      <c r="B50" s="27" t="s">
        <v>188</v>
      </c>
      <c r="C50" s="27" t="s">
        <v>99</v>
      </c>
      <c r="D50" s="42">
        <f>H50/U50</f>
        <v>0.85875000000000001</v>
      </c>
      <c r="E50" s="20">
        <v>537</v>
      </c>
      <c r="F50" s="58">
        <f>E50/800</f>
        <v>0.67125000000000001</v>
      </c>
      <c r="G50" s="92"/>
      <c r="H50" s="107">
        <f>SUM(J50,L50,N50,P50,R50,T50)</f>
        <v>687</v>
      </c>
      <c r="I50" s="10"/>
      <c r="J50" s="110">
        <v>140</v>
      </c>
      <c r="K50" s="79"/>
      <c r="L50" s="132">
        <v>129</v>
      </c>
      <c r="M50" s="79"/>
      <c r="N50" s="110">
        <v>132</v>
      </c>
      <c r="O50" s="79"/>
      <c r="P50" s="132">
        <v>0</v>
      </c>
      <c r="Q50" s="95"/>
      <c r="R50" s="110">
        <v>136</v>
      </c>
      <c r="S50" s="95"/>
      <c r="T50" s="108">
        <v>150</v>
      </c>
      <c r="U50" s="36">
        <v>800</v>
      </c>
      <c r="V50" s="28"/>
      <c r="W50" s="162">
        <f>SUM(J50,L50,N50,P50,R50,T50)</f>
        <v>687</v>
      </c>
      <c r="X50" s="46"/>
      <c r="Y50" s="140">
        <v>558</v>
      </c>
      <c r="Z50" s="46"/>
      <c r="AA50" s="145" t="s">
        <v>343</v>
      </c>
      <c r="AB50" s="141"/>
    </row>
    <row r="51" spans="1:28" x14ac:dyDescent="0.3">
      <c r="A51" s="44" t="s">
        <v>307</v>
      </c>
      <c r="B51" s="26" t="s">
        <v>109</v>
      </c>
      <c r="C51" s="57" t="s">
        <v>276</v>
      </c>
      <c r="D51" s="42">
        <f>H51/U51</f>
        <v>0.83125000000000004</v>
      </c>
      <c r="E51" s="11">
        <v>516</v>
      </c>
      <c r="F51" s="58">
        <f>E51/800</f>
        <v>0.64500000000000002</v>
      </c>
      <c r="G51" s="92"/>
      <c r="H51" s="107">
        <f>SUM(J51,L51,N51,P51,R51,T51)</f>
        <v>665</v>
      </c>
      <c r="I51" s="23"/>
      <c r="J51" s="131">
        <v>0</v>
      </c>
      <c r="K51" s="78"/>
      <c r="L51" s="108">
        <v>124</v>
      </c>
      <c r="M51" s="109"/>
      <c r="N51" s="108">
        <v>139</v>
      </c>
      <c r="O51" s="78"/>
      <c r="P51" s="108">
        <v>134</v>
      </c>
      <c r="Q51" s="80"/>
      <c r="R51" s="131">
        <v>119</v>
      </c>
      <c r="S51" s="80"/>
      <c r="T51" s="108">
        <v>149</v>
      </c>
      <c r="U51" s="36">
        <v>800</v>
      </c>
      <c r="V51" s="28"/>
      <c r="W51" s="162">
        <f>SUM(J51,L51,N51,P51,R51,T51)</f>
        <v>665</v>
      </c>
      <c r="X51" s="46"/>
      <c r="Y51" s="140">
        <v>546</v>
      </c>
      <c r="Z51" s="46"/>
      <c r="AA51" s="145" t="s">
        <v>344</v>
      </c>
      <c r="AB51" s="141"/>
    </row>
    <row r="52" spans="1:28" x14ac:dyDescent="0.3">
      <c r="A52" s="44" t="s">
        <v>308</v>
      </c>
      <c r="B52" s="54" t="s">
        <v>272</v>
      </c>
      <c r="C52" s="55" t="s">
        <v>273</v>
      </c>
      <c r="D52" s="42">
        <f>H52/U52</f>
        <v>0.86833333333333329</v>
      </c>
      <c r="E52" s="20">
        <v>370</v>
      </c>
      <c r="F52" s="58">
        <f>E52/600</f>
        <v>0.6166666666666667</v>
      </c>
      <c r="G52" s="92"/>
      <c r="H52" s="107">
        <f>SUM(J52,L52,N52,P52,R52,T52)</f>
        <v>521</v>
      </c>
      <c r="I52" s="23"/>
      <c r="J52" s="131">
        <v>0</v>
      </c>
      <c r="K52" s="78"/>
      <c r="L52" s="108">
        <v>148</v>
      </c>
      <c r="M52" s="109"/>
      <c r="N52" s="108">
        <v>65</v>
      </c>
      <c r="O52" s="78"/>
      <c r="P52" s="131">
        <v>0</v>
      </c>
      <c r="Q52" s="78"/>
      <c r="R52" s="108">
        <v>157</v>
      </c>
      <c r="S52" s="78"/>
      <c r="T52" s="114">
        <v>151</v>
      </c>
      <c r="U52" s="36">
        <v>600</v>
      </c>
      <c r="V52" s="28"/>
      <c r="W52" s="162">
        <f>SUM(J52,L52,N52,P52,R52,T52)</f>
        <v>521</v>
      </c>
      <c r="X52" s="46"/>
      <c r="Y52" s="140">
        <v>521</v>
      </c>
      <c r="Z52" s="46"/>
      <c r="AA52" s="145"/>
      <c r="AB52" s="141"/>
    </row>
    <row r="53" spans="1:28" x14ac:dyDescent="0.3">
      <c r="A53" s="44" t="s">
        <v>309</v>
      </c>
      <c r="B53" s="12" t="s">
        <v>172</v>
      </c>
      <c r="C53" s="57" t="s">
        <v>276</v>
      </c>
      <c r="D53" s="42">
        <f>H53/U53</f>
        <v>0.5</v>
      </c>
      <c r="E53" s="11">
        <v>400</v>
      </c>
      <c r="F53" s="58">
        <f>E53/800</f>
        <v>0.5</v>
      </c>
      <c r="G53" s="92"/>
      <c r="H53" s="107">
        <f>SUM(J53,L53,N53,P53,R53,T53)</f>
        <v>400</v>
      </c>
      <c r="I53" s="23"/>
      <c r="J53" s="131">
        <v>0</v>
      </c>
      <c r="K53" s="78"/>
      <c r="L53" s="108">
        <v>96</v>
      </c>
      <c r="M53" s="109"/>
      <c r="N53" s="108">
        <v>106</v>
      </c>
      <c r="O53" s="78"/>
      <c r="P53" s="108">
        <v>112</v>
      </c>
      <c r="Q53" s="80"/>
      <c r="R53" s="108">
        <v>86</v>
      </c>
      <c r="S53" s="80"/>
      <c r="T53" s="131">
        <v>0</v>
      </c>
      <c r="U53" s="36">
        <v>800</v>
      </c>
      <c r="V53" s="28"/>
      <c r="W53" s="162">
        <f>SUM(J53,L53,N53,P53,R53,T53)</f>
        <v>400</v>
      </c>
      <c r="X53" s="46"/>
      <c r="Y53" s="140">
        <v>400</v>
      </c>
      <c r="Z53" s="46"/>
      <c r="AA53" s="145"/>
      <c r="AB53" s="141"/>
    </row>
    <row r="54" spans="1:28" x14ac:dyDescent="0.3">
      <c r="A54" s="44" t="s">
        <v>310</v>
      </c>
      <c r="B54" s="54" t="s">
        <v>143</v>
      </c>
      <c r="C54" s="54" t="s">
        <v>50</v>
      </c>
      <c r="D54" s="42">
        <f>H54/U54</f>
        <v>0.39874999999999999</v>
      </c>
      <c r="E54" s="20">
        <v>319</v>
      </c>
      <c r="F54" s="58">
        <f>E54/800</f>
        <v>0.39874999999999999</v>
      </c>
      <c r="G54" s="92"/>
      <c r="H54" s="107">
        <f>SUM(J54,L54,N54,P54,R54,T54)</f>
        <v>319</v>
      </c>
      <c r="I54" s="23"/>
      <c r="J54" s="108">
        <v>74</v>
      </c>
      <c r="K54" s="109"/>
      <c r="L54" s="110">
        <v>79</v>
      </c>
      <c r="M54" s="79"/>
      <c r="N54" s="132">
        <v>0</v>
      </c>
      <c r="O54" s="79"/>
      <c r="P54" s="108">
        <v>70</v>
      </c>
      <c r="Q54" s="78"/>
      <c r="R54" s="110">
        <v>96</v>
      </c>
      <c r="S54" s="79"/>
      <c r="T54" s="160">
        <v>0</v>
      </c>
      <c r="U54" s="36">
        <v>800</v>
      </c>
      <c r="V54" s="28"/>
      <c r="W54" s="162">
        <f>SUM(J54,L54,N54,P54,R54,T54)</f>
        <v>319</v>
      </c>
      <c r="X54" s="46"/>
      <c r="Y54" s="140">
        <v>319</v>
      </c>
      <c r="Z54" s="46"/>
      <c r="AA54" s="145"/>
      <c r="AB54" s="141"/>
    </row>
    <row r="55" spans="1:28" x14ac:dyDescent="0.3">
      <c r="W55" s="141"/>
      <c r="X55" s="141"/>
      <c r="Y55" s="141"/>
      <c r="Z55" s="141"/>
      <c r="AA55" s="141"/>
    </row>
  </sheetData>
  <sortState xmlns:xlrd2="http://schemas.microsoft.com/office/spreadsheetml/2017/richdata2" ref="B50:AA54">
    <sortCondition descending="1" ref="Y50:Y54"/>
  </sortState>
  <mergeCells count="1">
    <mergeCell ref="A1:AA1"/>
  </mergeCells>
  <phoneticPr fontId="14" type="noConversion"/>
  <pageMargins left="0.7" right="0.7" top="0.75" bottom="0.75" header="0.3" footer="0.3"/>
  <pageSetup scale="6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  <pageSetUpPr fitToPage="1"/>
  </sheetPr>
  <dimension ref="A1:AB85"/>
  <sheetViews>
    <sheetView zoomScale="80" zoomScaleNormal="80" workbookViewId="0">
      <selection sqref="A1:AA1"/>
    </sheetView>
  </sheetViews>
  <sheetFormatPr defaultColWidth="9.140625" defaultRowHeight="18.75" x14ac:dyDescent="0.3"/>
  <cols>
    <col min="1" max="1" width="14.5703125" style="19" customWidth="1"/>
    <col min="2" max="2" width="18" style="12" customWidth="1"/>
    <col min="3" max="3" width="20" style="12" customWidth="1"/>
    <col min="4" max="6" width="13.42578125" style="25" hidden="1" customWidth="1"/>
    <col min="7" max="7" width="3" style="25" hidden="1" customWidth="1"/>
    <col min="8" max="8" width="13.5703125" style="32" hidden="1" customWidth="1"/>
    <col min="9" max="9" width="3" style="32" customWidth="1"/>
    <col min="10" max="10" width="11.7109375" style="70" customWidth="1"/>
    <col min="11" max="11" width="3" style="70" customWidth="1"/>
    <col min="12" max="12" width="11.7109375" style="70" customWidth="1"/>
    <col min="13" max="13" width="3" style="70" customWidth="1"/>
    <col min="14" max="14" width="11.7109375" style="70" customWidth="1"/>
    <col min="15" max="15" width="3" style="70" customWidth="1"/>
    <col min="16" max="16" width="11.7109375" style="11" customWidth="1"/>
    <col min="17" max="17" width="3" style="25" customWidth="1"/>
    <col min="18" max="18" width="11.7109375" style="19" customWidth="1"/>
    <col min="19" max="19" width="3" style="19" customWidth="1"/>
    <col min="20" max="20" width="13.85546875" style="11" customWidth="1"/>
    <col min="21" max="21" width="9.140625" style="25" hidden="1" customWidth="1"/>
    <col min="22" max="22" width="2.85546875" style="19" customWidth="1"/>
    <col min="23" max="23" width="20.42578125" style="19" hidden="1" customWidth="1"/>
    <col min="24" max="24" width="2.85546875" style="19" hidden="1" customWidth="1"/>
    <col min="25" max="25" width="16.140625" style="19" customWidth="1"/>
    <col min="26" max="26" width="2.85546875" style="19" customWidth="1"/>
    <col min="27" max="27" width="12.7109375" style="19" customWidth="1"/>
    <col min="28" max="28" width="9.140625" style="19" customWidth="1"/>
    <col min="29" max="16384" width="9.140625" style="19"/>
  </cols>
  <sheetData>
    <row r="1" spans="1:28" ht="33.75" customHeight="1" x14ac:dyDescent="0.25">
      <c r="A1" s="149" t="s">
        <v>219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1"/>
    </row>
    <row r="2" spans="1:28" ht="15.75" customHeight="1" x14ac:dyDescent="0.3">
      <c r="B2" s="1"/>
      <c r="C2" s="1"/>
      <c r="D2" s="1" t="s">
        <v>11</v>
      </c>
      <c r="E2" s="1" t="s">
        <v>326</v>
      </c>
      <c r="F2" s="1" t="s">
        <v>325</v>
      </c>
      <c r="G2" s="2"/>
      <c r="H2" s="22" t="s">
        <v>7</v>
      </c>
      <c r="I2" s="2"/>
      <c r="J2" s="68" t="s">
        <v>4</v>
      </c>
      <c r="K2" s="74"/>
      <c r="L2" s="68" t="s">
        <v>5</v>
      </c>
      <c r="M2" s="74"/>
      <c r="N2" s="68" t="s">
        <v>6</v>
      </c>
      <c r="O2" s="74"/>
      <c r="P2" s="1" t="s">
        <v>8</v>
      </c>
      <c r="Q2" s="2"/>
      <c r="R2" s="22" t="s">
        <v>9</v>
      </c>
      <c r="S2" s="2"/>
      <c r="T2" s="47" t="s">
        <v>16</v>
      </c>
      <c r="V2" s="28"/>
      <c r="W2" s="40"/>
      <c r="X2" s="28"/>
      <c r="Y2" s="40"/>
      <c r="Z2" s="28"/>
      <c r="AA2" s="40"/>
      <c r="AB2" s="141"/>
    </row>
    <row r="3" spans="1:28" ht="19.5" thickBot="1" x14ac:dyDescent="0.35">
      <c r="A3" s="34"/>
      <c r="B3" s="3"/>
      <c r="C3" s="3"/>
      <c r="D3" s="6" t="s">
        <v>10</v>
      </c>
      <c r="E3" s="6" t="s">
        <v>28</v>
      </c>
      <c r="F3" s="6" t="s">
        <v>10</v>
      </c>
      <c r="G3" s="5"/>
      <c r="H3" s="48" t="s">
        <v>17</v>
      </c>
      <c r="I3" s="5"/>
      <c r="J3" s="69" t="s">
        <v>0</v>
      </c>
      <c r="K3" s="76"/>
      <c r="L3" s="69" t="s">
        <v>0</v>
      </c>
      <c r="M3" s="76"/>
      <c r="N3" s="69" t="s">
        <v>0</v>
      </c>
      <c r="O3" s="76"/>
      <c r="P3" s="6" t="s">
        <v>0</v>
      </c>
      <c r="Q3" s="5"/>
      <c r="R3" s="6" t="s">
        <v>0</v>
      </c>
      <c r="S3" s="5"/>
      <c r="T3" s="48" t="s">
        <v>0</v>
      </c>
      <c r="U3" s="31"/>
      <c r="V3" s="38"/>
      <c r="W3" s="89" t="s">
        <v>14</v>
      </c>
      <c r="X3" s="90"/>
      <c r="Y3" s="89" t="s">
        <v>15</v>
      </c>
      <c r="Z3" s="5"/>
      <c r="AA3" s="89" t="s">
        <v>13</v>
      </c>
      <c r="AB3" s="141"/>
    </row>
    <row r="4" spans="1:28" ht="19.5" thickTop="1" x14ac:dyDescent="0.3">
      <c r="A4" s="18" t="s">
        <v>304</v>
      </c>
      <c r="B4" s="26" t="s">
        <v>100</v>
      </c>
      <c r="C4" s="26" t="s">
        <v>101</v>
      </c>
      <c r="D4" s="42">
        <f>H4/U4</f>
        <v>0.9</v>
      </c>
      <c r="E4" s="61">
        <v>184</v>
      </c>
      <c r="F4" s="42">
        <f>E4/200</f>
        <v>0.92</v>
      </c>
      <c r="G4" s="43"/>
      <c r="H4" s="107">
        <f>SUM(J4,L4,N4,P4,R4)</f>
        <v>225</v>
      </c>
      <c r="I4" s="78"/>
      <c r="J4" s="108">
        <v>49</v>
      </c>
      <c r="K4" s="109"/>
      <c r="L4" s="108">
        <v>47</v>
      </c>
      <c r="M4" s="78"/>
      <c r="N4" s="131">
        <v>42</v>
      </c>
      <c r="O4" s="78"/>
      <c r="P4" s="131">
        <v>41</v>
      </c>
      <c r="Q4" s="78"/>
      <c r="R4" s="108">
        <v>46</v>
      </c>
      <c r="S4" s="78"/>
      <c r="T4" s="114">
        <v>45</v>
      </c>
      <c r="U4" s="25">
        <v>250</v>
      </c>
      <c r="V4" s="28"/>
      <c r="W4" s="156">
        <f>SUM(J4,L4,N4,P4,R4,T4)</f>
        <v>270</v>
      </c>
      <c r="X4" s="10"/>
      <c r="Y4" s="162">
        <v>187</v>
      </c>
      <c r="Z4" s="46"/>
      <c r="AA4" s="159" t="s">
        <v>304</v>
      </c>
      <c r="AB4" s="141"/>
    </row>
    <row r="5" spans="1:28" x14ac:dyDescent="0.3">
      <c r="A5" s="18" t="s">
        <v>305</v>
      </c>
      <c r="B5" s="24" t="s">
        <v>105</v>
      </c>
      <c r="C5" s="24" t="s">
        <v>106</v>
      </c>
      <c r="D5" s="42">
        <f>H5/U5</f>
        <v>0.9</v>
      </c>
      <c r="E5" s="61">
        <v>183</v>
      </c>
      <c r="F5" s="42">
        <f>E5/200</f>
        <v>0.91500000000000004</v>
      </c>
      <c r="G5" s="43"/>
      <c r="H5" s="107">
        <f>SUM(J5,L5,N5,P5,R5)</f>
        <v>225</v>
      </c>
      <c r="I5" s="78"/>
      <c r="J5" s="131">
        <v>42</v>
      </c>
      <c r="K5" s="78"/>
      <c r="L5" s="108">
        <v>49</v>
      </c>
      <c r="M5" s="109"/>
      <c r="N5" s="108">
        <v>47</v>
      </c>
      <c r="O5" s="78"/>
      <c r="P5" s="131">
        <v>43</v>
      </c>
      <c r="Q5" s="78"/>
      <c r="R5" s="108">
        <v>44</v>
      </c>
      <c r="S5" s="78"/>
      <c r="T5" s="108">
        <v>45</v>
      </c>
      <c r="U5" s="25">
        <v>250</v>
      </c>
      <c r="V5" s="28"/>
      <c r="W5" s="156">
        <f t="shared" ref="W5:W65" si="0">SUM(J5,L5,N5,P5,R5,T5)</f>
        <v>270</v>
      </c>
      <c r="X5" s="10"/>
      <c r="Y5" s="140">
        <v>185</v>
      </c>
      <c r="Z5" s="46"/>
      <c r="AA5" s="145" t="s">
        <v>305</v>
      </c>
      <c r="AB5" s="141"/>
    </row>
    <row r="6" spans="1:28" x14ac:dyDescent="0.3">
      <c r="A6" s="128" t="s">
        <v>297</v>
      </c>
      <c r="B6" s="8"/>
      <c r="C6" s="8"/>
      <c r="D6" s="43"/>
      <c r="E6" s="62"/>
      <c r="F6" s="43"/>
      <c r="G6" s="43"/>
      <c r="H6" s="9"/>
      <c r="I6" s="78"/>
      <c r="J6" s="78"/>
      <c r="K6" s="78"/>
      <c r="L6" s="109"/>
      <c r="M6" s="109"/>
      <c r="N6" s="109"/>
      <c r="O6" s="78"/>
      <c r="P6" s="78"/>
      <c r="Q6" s="78"/>
      <c r="R6" s="78"/>
      <c r="S6" s="78"/>
      <c r="T6" s="78"/>
      <c r="U6" s="30"/>
      <c r="V6" s="28"/>
      <c r="W6" s="157"/>
      <c r="X6" s="10"/>
      <c r="Y6" s="46"/>
      <c r="Z6" s="46"/>
      <c r="AA6" s="46"/>
      <c r="AB6" s="141"/>
    </row>
    <row r="7" spans="1:28" x14ac:dyDescent="0.3">
      <c r="A7" s="18" t="s">
        <v>306</v>
      </c>
      <c r="B7" s="26" t="s">
        <v>277</v>
      </c>
      <c r="C7" s="26" t="s">
        <v>190</v>
      </c>
      <c r="D7" s="42">
        <f>H7/U7</f>
        <v>0.89333333333333331</v>
      </c>
      <c r="E7" s="61">
        <v>134</v>
      </c>
      <c r="F7" s="42">
        <f>E7/150</f>
        <v>0.89333333333333331</v>
      </c>
      <c r="G7" s="43"/>
      <c r="H7" s="107">
        <f>SUM(J7,L7,N7,P7,R7)</f>
        <v>134</v>
      </c>
      <c r="I7" s="78"/>
      <c r="J7" s="130">
        <v>0</v>
      </c>
      <c r="K7" s="78"/>
      <c r="L7" s="108">
        <v>43</v>
      </c>
      <c r="M7" s="109"/>
      <c r="N7" s="108">
        <v>46</v>
      </c>
      <c r="O7" s="78"/>
      <c r="P7" s="108">
        <v>45</v>
      </c>
      <c r="Q7" s="78"/>
      <c r="R7" s="131">
        <v>0</v>
      </c>
      <c r="S7" s="78"/>
      <c r="T7" s="114">
        <v>43</v>
      </c>
      <c r="U7" s="25">
        <v>150</v>
      </c>
      <c r="V7" s="28"/>
      <c r="W7" s="156">
        <f>SUM(J7,L7,N7,P7,R7,T7)</f>
        <v>177</v>
      </c>
      <c r="X7" s="10"/>
      <c r="Y7" s="140">
        <v>177</v>
      </c>
      <c r="Z7" s="46"/>
      <c r="AA7" s="145" t="s">
        <v>327</v>
      </c>
      <c r="AB7" s="141"/>
    </row>
    <row r="8" spans="1:28" x14ac:dyDescent="0.3">
      <c r="A8" s="18" t="s">
        <v>307</v>
      </c>
      <c r="B8" s="12" t="s">
        <v>123</v>
      </c>
      <c r="C8" s="12" t="s">
        <v>124</v>
      </c>
      <c r="D8" s="42">
        <f>H8/U8</f>
        <v>0.79600000000000004</v>
      </c>
      <c r="E8" s="11">
        <v>168</v>
      </c>
      <c r="F8" s="42">
        <f>E8/200</f>
        <v>0.84</v>
      </c>
      <c r="G8" s="30"/>
      <c r="H8" s="107">
        <f>SUM(J8,L8,N8,P8,R8)</f>
        <v>199</v>
      </c>
      <c r="I8" s="28"/>
      <c r="J8" s="108">
        <v>45</v>
      </c>
      <c r="K8" s="109"/>
      <c r="L8" s="108">
        <v>45</v>
      </c>
      <c r="M8" s="78"/>
      <c r="N8" s="108">
        <v>42</v>
      </c>
      <c r="O8" s="78"/>
      <c r="P8" s="131">
        <v>31</v>
      </c>
      <c r="Q8" s="78"/>
      <c r="R8" s="131">
        <v>36</v>
      </c>
      <c r="S8" s="78"/>
      <c r="T8" s="108">
        <v>42</v>
      </c>
      <c r="U8" s="25">
        <v>250</v>
      </c>
      <c r="V8" s="28"/>
      <c r="W8" s="156">
        <f>SUM(J8,L8,N8,P8,R8,T8)</f>
        <v>241</v>
      </c>
      <c r="X8" s="10"/>
      <c r="Y8" s="140">
        <v>174</v>
      </c>
      <c r="Z8" s="46"/>
      <c r="AA8" s="145" t="s">
        <v>328</v>
      </c>
      <c r="AB8" s="141"/>
    </row>
    <row r="9" spans="1:28" x14ac:dyDescent="0.3">
      <c r="A9" s="18" t="s">
        <v>308</v>
      </c>
      <c r="B9" s="12" t="s">
        <v>59</v>
      </c>
      <c r="C9" s="12" t="s">
        <v>58</v>
      </c>
      <c r="D9" s="42">
        <f>H9/U9</f>
        <v>0.85599999999999998</v>
      </c>
      <c r="E9" s="61">
        <v>173</v>
      </c>
      <c r="F9" s="42">
        <f>E9/200</f>
        <v>0.86499999999999999</v>
      </c>
      <c r="G9" s="43"/>
      <c r="H9" s="107">
        <f>SUM(J9,L9,N9,P9,R9)</f>
        <v>214</v>
      </c>
      <c r="I9" s="78"/>
      <c r="J9" s="108">
        <v>45</v>
      </c>
      <c r="K9" s="78"/>
      <c r="L9" s="131">
        <v>41</v>
      </c>
      <c r="M9" s="78"/>
      <c r="N9" s="108">
        <v>44</v>
      </c>
      <c r="O9" s="78"/>
      <c r="P9" s="108">
        <v>43</v>
      </c>
      <c r="Q9" s="88"/>
      <c r="R9" s="108">
        <v>41</v>
      </c>
      <c r="S9" s="80"/>
      <c r="T9" s="131">
        <v>38</v>
      </c>
      <c r="U9" s="25">
        <v>250</v>
      </c>
      <c r="V9" s="13"/>
      <c r="W9" s="156">
        <f>SUM(J9,L9,N9,P9,R9,T9)</f>
        <v>252</v>
      </c>
      <c r="X9" s="10"/>
      <c r="Y9" s="140">
        <v>173</v>
      </c>
      <c r="Z9" s="46"/>
      <c r="AA9" s="145"/>
      <c r="AB9" s="141"/>
    </row>
    <row r="10" spans="1:28" x14ac:dyDescent="0.3">
      <c r="A10" s="18" t="s">
        <v>309</v>
      </c>
      <c r="B10" s="12" t="s">
        <v>146</v>
      </c>
      <c r="C10" s="12" t="s">
        <v>147</v>
      </c>
      <c r="D10" s="42">
        <f>H10/U10</f>
        <v>0.85499999999999998</v>
      </c>
      <c r="E10" s="61">
        <v>171</v>
      </c>
      <c r="F10" s="42">
        <f>E10/200</f>
        <v>0.85499999999999998</v>
      </c>
      <c r="G10" s="43"/>
      <c r="H10" s="107">
        <f>SUM(J10,L10,N10,P10,R10)</f>
        <v>171</v>
      </c>
      <c r="I10" s="78"/>
      <c r="J10" s="108">
        <v>42</v>
      </c>
      <c r="K10" s="78"/>
      <c r="L10" s="108">
        <v>44</v>
      </c>
      <c r="M10" s="109"/>
      <c r="N10" s="108">
        <v>45</v>
      </c>
      <c r="O10" s="78"/>
      <c r="P10" s="131">
        <v>0</v>
      </c>
      <c r="Q10" s="88"/>
      <c r="R10" s="108">
        <v>40</v>
      </c>
      <c r="S10" s="80"/>
      <c r="T10" s="131">
        <v>38</v>
      </c>
      <c r="U10" s="25">
        <v>200</v>
      </c>
      <c r="V10" s="28"/>
      <c r="W10" s="156">
        <f>SUM(J10,L10,N10,P10,R10,T10)</f>
        <v>209</v>
      </c>
      <c r="X10" s="10"/>
      <c r="Y10" s="140">
        <v>171</v>
      </c>
      <c r="Z10" s="46"/>
      <c r="AA10" s="145"/>
      <c r="AB10" s="141"/>
    </row>
    <row r="11" spans="1:28" x14ac:dyDescent="0.3">
      <c r="A11" s="18" t="s">
        <v>310</v>
      </c>
      <c r="B11" s="12" t="s">
        <v>61</v>
      </c>
      <c r="C11" s="12" t="s">
        <v>62</v>
      </c>
      <c r="D11" s="42">
        <f>H11/U11</f>
        <v>0.84</v>
      </c>
      <c r="E11" s="61">
        <v>168</v>
      </c>
      <c r="F11" s="42">
        <f>E11/200</f>
        <v>0.84</v>
      </c>
      <c r="G11" s="43"/>
      <c r="H11" s="107">
        <f>SUM(J11,L11,N11,P11,R11)</f>
        <v>168</v>
      </c>
      <c r="I11" s="78"/>
      <c r="J11" s="108">
        <v>45</v>
      </c>
      <c r="K11" s="109"/>
      <c r="L11" s="108">
        <v>45</v>
      </c>
      <c r="M11" s="78"/>
      <c r="N11" s="131">
        <v>0</v>
      </c>
      <c r="O11" s="78"/>
      <c r="P11" s="108">
        <v>36</v>
      </c>
      <c r="Q11" s="88"/>
      <c r="R11" s="108">
        <v>42</v>
      </c>
      <c r="S11" s="80"/>
      <c r="T11" s="131">
        <v>0</v>
      </c>
      <c r="U11" s="25">
        <v>200</v>
      </c>
      <c r="V11" s="13"/>
      <c r="W11" s="156">
        <f>SUM(J11,L11,N11,P11,R11,T11)</f>
        <v>168</v>
      </c>
      <c r="X11" s="10"/>
      <c r="Y11" s="140">
        <v>168</v>
      </c>
      <c r="Z11" s="46"/>
      <c r="AA11" s="145"/>
      <c r="AB11" s="141"/>
    </row>
    <row r="12" spans="1:28" x14ac:dyDescent="0.3">
      <c r="A12" s="18" t="s">
        <v>310</v>
      </c>
      <c r="B12" s="12" t="s">
        <v>109</v>
      </c>
      <c r="C12" s="12" t="s">
        <v>108</v>
      </c>
      <c r="D12" s="42">
        <f>H12/U12</f>
        <v>0.79200000000000004</v>
      </c>
      <c r="E12" s="11">
        <v>166</v>
      </c>
      <c r="F12" s="42">
        <f>E12/200</f>
        <v>0.83</v>
      </c>
      <c r="G12" s="30"/>
      <c r="H12" s="107">
        <f>SUM(J12,L12,N12,P12,R12)</f>
        <v>198</v>
      </c>
      <c r="I12" s="28"/>
      <c r="J12" s="131">
        <v>38</v>
      </c>
      <c r="K12" s="78"/>
      <c r="L12" s="108">
        <v>47</v>
      </c>
      <c r="M12" s="109"/>
      <c r="N12" s="108">
        <v>41</v>
      </c>
      <c r="O12" s="78"/>
      <c r="P12" s="131">
        <v>32</v>
      </c>
      <c r="Q12" s="78"/>
      <c r="R12" s="108">
        <v>40</v>
      </c>
      <c r="S12" s="78"/>
      <c r="T12" s="108">
        <v>39</v>
      </c>
      <c r="U12" s="25">
        <v>250</v>
      </c>
      <c r="V12" s="28"/>
      <c r="W12" s="156">
        <f>SUM(J12,L12,N12,P12,R12,T12)</f>
        <v>237</v>
      </c>
      <c r="X12" s="10"/>
      <c r="Y12" s="140">
        <v>167</v>
      </c>
      <c r="Z12" s="46"/>
      <c r="AA12" s="145"/>
      <c r="AB12" s="141"/>
    </row>
    <row r="13" spans="1:28" x14ac:dyDescent="0.3">
      <c r="A13" s="128" t="s">
        <v>298</v>
      </c>
      <c r="B13" s="13"/>
      <c r="C13" s="13"/>
      <c r="D13" s="43"/>
      <c r="E13" s="10"/>
      <c r="F13" s="43"/>
      <c r="G13" s="30"/>
      <c r="H13" s="9"/>
      <c r="I13" s="28"/>
      <c r="J13" s="78"/>
      <c r="K13" s="78"/>
      <c r="L13" s="109"/>
      <c r="M13" s="109"/>
      <c r="N13" s="109"/>
      <c r="O13" s="78"/>
      <c r="P13" s="78"/>
      <c r="Q13" s="78"/>
      <c r="R13" s="78"/>
      <c r="S13" s="78"/>
      <c r="T13" s="78"/>
      <c r="U13" s="30"/>
      <c r="V13" s="28"/>
      <c r="W13" s="157"/>
      <c r="X13" s="10"/>
      <c r="Y13" s="46"/>
      <c r="Z13" s="46"/>
      <c r="AA13" s="46"/>
      <c r="AB13" s="141"/>
    </row>
    <row r="14" spans="1:28" x14ac:dyDescent="0.3">
      <c r="A14" s="18" t="s">
        <v>306</v>
      </c>
      <c r="B14" s="12" t="s">
        <v>36</v>
      </c>
      <c r="C14" s="12" t="s">
        <v>281</v>
      </c>
      <c r="D14" s="42">
        <f>H14/U14</f>
        <v>0.86499999999999999</v>
      </c>
      <c r="E14" s="11">
        <v>173</v>
      </c>
      <c r="F14" s="42">
        <f>E14/200</f>
        <v>0.86499999999999999</v>
      </c>
      <c r="G14" s="30"/>
      <c r="H14" s="107">
        <f>SUM(J14,L14,N14,P14,R14)</f>
        <v>173</v>
      </c>
      <c r="I14" s="28"/>
      <c r="J14" s="131">
        <v>0</v>
      </c>
      <c r="K14" s="78"/>
      <c r="L14" s="108">
        <v>45</v>
      </c>
      <c r="M14" s="109"/>
      <c r="N14" s="108">
        <v>41</v>
      </c>
      <c r="O14" s="78"/>
      <c r="P14" s="131">
        <v>41</v>
      </c>
      <c r="Q14" s="78"/>
      <c r="R14" s="108">
        <v>46</v>
      </c>
      <c r="S14" s="78"/>
      <c r="T14" s="108">
        <v>42</v>
      </c>
      <c r="U14" s="25">
        <v>200</v>
      </c>
      <c r="V14" s="28"/>
      <c r="W14" s="156">
        <f>SUM(J14,L14,N14,P14,R14,T14)</f>
        <v>215</v>
      </c>
      <c r="X14" s="10"/>
      <c r="Y14" s="140">
        <v>174</v>
      </c>
      <c r="Z14" s="46"/>
      <c r="AA14" s="145" t="s">
        <v>329</v>
      </c>
      <c r="AB14" s="141"/>
    </row>
    <row r="15" spans="1:28" x14ac:dyDescent="0.3">
      <c r="A15" s="18" t="s">
        <v>307</v>
      </c>
      <c r="B15" s="12" t="s">
        <v>65</v>
      </c>
      <c r="C15" s="12" t="s">
        <v>107</v>
      </c>
      <c r="D15" s="42">
        <f>H15/U15</f>
        <v>0.86499999999999999</v>
      </c>
      <c r="E15" s="21">
        <v>173</v>
      </c>
      <c r="F15" s="42">
        <f>E15/200</f>
        <v>0.86499999999999999</v>
      </c>
      <c r="G15" s="30"/>
      <c r="H15" s="107">
        <f>SUM(J15,L15,N15,P15,R15)</f>
        <v>173</v>
      </c>
      <c r="I15" s="28"/>
      <c r="J15" s="108">
        <v>42</v>
      </c>
      <c r="K15" s="109"/>
      <c r="L15" s="108">
        <v>44</v>
      </c>
      <c r="M15" s="78"/>
      <c r="N15" s="131">
        <v>0</v>
      </c>
      <c r="O15" s="78"/>
      <c r="P15" s="108">
        <v>41</v>
      </c>
      <c r="Q15" s="78"/>
      <c r="R15" s="108">
        <v>46</v>
      </c>
      <c r="S15" s="78"/>
      <c r="T15" s="131">
        <v>40</v>
      </c>
      <c r="U15" s="25">
        <v>200</v>
      </c>
      <c r="V15" s="28"/>
      <c r="W15" s="156">
        <f>SUM(J15,L15,N15,P15,R15,T15)</f>
        <v>213</v>
      </c>
      <c r="X15" s="10"/>
      <c r="Y15" s="140">
        <v>173</v>
      </c>
      <c r="Z15" s="46"/>
      <c r="AA15" s="145" t="s">
        <v>330</v>
      </c>
      <c r="AB15" s="141"/>
    </row>
    <row r="16" spans="1:28" x14ac:dyDescent="0.3">
      <c r="A16" s="18" t="s">
        <v>308</v>
      </c>
      <c r="B16" s="12" t="s">
        <v>69</v>
      </c>
      <c r="C16" s="12" t="s">
        <v>70</v>
      </c>
      <c r="D16" s="42">
        <f>H16/U16</f>
        <v>0.85499999999999998</v>
      </c>
      <c r="E16" s="61">
        <v>171</v>
      </c>
      <c r="F16" s="42">
        <f>E16/200</f>
        <v>0.85499999999999998</v>
      </c>
      <c r="G16" s="43"/>
      <c r="H16" s="107">
        <f>SUM(J16,L16,N16,P16,R16)</f>
        <v>171</v>
      </c>
      <c r="I16" s="78"/>
      <c r="J16" s="108">
        <v>42</v>
      </c>
      <c r="K16" s="109"/>
      <c r="L16" s="108">
        <v>45</v>
      </c>
      <c r="M16" s="78"/>
      <c r="N16" s="131">
        <v>0</v>
      </c>
      <c r="O16" s="78"/>
      <c r="P16" s="108">
        <v>40</v>
      </c>
      <c r="Q16" s="88"/>
      <c r="R16" s="108">
        <v>44</v>
      </c>
      <c r="S16" s="80"/>
      <c r="T16" s="131">
        <v>0</v>
      </c>
      <c r="U16" s="25">
        <v>200</v>
      </c>
      <c r="V16" s="28"/>
      <c r="W16" s="156">
        <f>SUM(J16,L16,N16,P16,R16,T16)</f>
        <v>171</v>
      </c>
      <c r="X16" s="10"/>
      <c r="Y16" s="140">
        <v>171</v>
      </c>
      <c r="Z16" s="46"/>
      <c r="AA16" s="145"/>
      <c r="AB16" s="141"/>
    </row>
    <row r="17" spans="1:28" x14ac:dyDescent="0.3">
      <c r="A17" s="18" t="s">
        <v>309</v>
      </c>
      <c r="B17" s="24" t="s">
        <v>56</v>
      </c>
      <c r="C17" s="24" t="s">
        <v>55</v>
      </c>
      <c r="D17" s="42">
        <f>H17/U17</f>
        <v>0.82799999999999996</v>
      </c>
      <c r="E17" s="61">
        <v>170</v>
      </c>
      <c r="F17" s="42">
        <f>E17/200</f>
        <v>0.85</v>
      </c>
      <c r="G17" s="43"/>
      <c r="H17" s="107">
        <f>SUM(J17,L17,N17,P17,R17)</f>
        <v>207</v>
      </c>
      <c r="I17" s="78"/>
      <c r="J17" s="108">
        <v>41</v>
      </c>
      <c r="K17" s="78"/>
      <c r="L17" s="108">
        <v>43</v>
      </c>
      <c r="M17" s="109"/>
      <c r="N17" s="108">
        <v>42</v>
      </c>
      <c r="O17" s="78"/>
      <c r="P17" s="131">
        <v>37</v>
      </c>
      <c r="Q17" s="78"/>
      <c r="R17" s="108">
        <v>44</v>
      </c>
      <c r="S17" s="78"/>
      <c r="T17" s="130">
        <v>37</v>
      </c>
      <c r="U17" s="25">
        <v>250</v>
      </c>
      <c r="V17" s="28"/>
      <c r="W17" s="156">
        <f>SUM(J17,L17,N17,P17,R17,T17)</f>
        <v>244</v>
      </c>
      <c r="X17" s="10"/>
      <c r="Y17" s="140">
        <v>170</v>
      </c>
      <c r="Z17" s="46"/>
      <c r="AA17" s="145"/>
      <c r="AB17" s="141"/>
    </row>
    <row r="18" spans="1:28" x14ac:dyDescent="0.3">
      <c r="A18" s="18" t="s">
        <v>309</v>
      </c>
      <c r="B18" s="24" t="s">
        <v>186</v>
      </c>
      <c r="C18" s="24" t="s">
        <v>187</v>
      </c>
      <c r="D18" s="42">
        <f>H18/U18</f>
        <v>0.84499999999999997</v>
      </c>
      <c r="E18" s="61">
        <v>169</v>
      </c>
      <c r="F18" s="42">
        <f>E18/200</f>
        <v>0.84499999999999997</v>
      </c>
      <c r="G18" s="43"/>
      <c r="H18" s="107">
        <f>SUM(J18,L18,N18,P18,R18)</f>
        <v>169</v>
      </c>
      <c r="I18" s="78"/>
      <c r="J18" s="108">
        <v>46</v>
      </c>
      <c r="K18" s="78"/>
      <c r="L18" s="131">
        <v>0</v>
      </c>
      <c r="M18" s="78"/>
      <c r="N18" s="108">
        <v>41</v>
      </c>
      <c r="O18" s="78"/>
      <c r="P18" s="108">
        <v>42</v>
      </c>
      <c r="Q18" s="78"/>
      <c r="R18" s="131">
        <v>40</v>
      </c>
      <c r="S18" s="78"/>
      <c r="T18" s="108">
        <v>41</v>
      </c>
      <c r="U18" s="25">
        <v>200</v>
      </c>
      <c r="V18" s="13"/>
      <c r="W18" s="156">
        <f>SUM(J18,L18,N18,P18,R18,T18)</f>
        <v>210</v>
      </c>
      <c r="X18" s="10"/>
      <c r="Y18" s="140">
        <v>170</v>
      </c>
      <c r="Z18" s="46"/>
      <c r="AA18" s="145"/>
      <c r="AB18" s="141"/>
    </row>
    <row r="19" spans="1:28" x14ac:dyDescent="0.3">
      <c r="A19" s="18" t="s">
        <v>311</v>
      </c>
      <c r="B19" s="12" t="s">
        <v>116</v>
      </c>
      <c r="C19" s="12" t="s">
        <v>117</v>
      </c>
      <c r="D19" s="42">
        <f>H19/U19</f>
        <v>0.83199999999999996</v>
      </c>
      <c r="E19" s="11">
        <v>168</v>
      </c>
      <c r="F19" s="42">
        <f>E19/200</f>
        <v>0.84</v>
      </c>
      <c r="G19" s="30"/>
      <c r="H19" s="107">
        <f>SUM(J19,L19,N19,P19,R19)</f>
        <v>208</v>
      </c>
      <c r="I19" s="28"/>
      <c r="J19" s="108">
        <v>45</v>
      </c>
      <c r="K19" s="109"/>
      <c r="L19" s="108">
        <v>40</v>
      </c>
      <c r="M19" s="78"/>
      <c r="N19" s="131">
        <v>40</v>
      </c>
      <c r="O19" s="78"/>
      <c r="P19" s="108">
        <v>41</v>
      </c>
      <c r="Q19" s="78"/>
      <c r="R19" s="108">
        <v>42</v>
      </c>
      <c r="S19" s="78"/>
      <c r="T19" s="131">
        <v>37</v>
      </c>
      <c r="U19" s="25">
        <v>250</v>
      </c>
      <c r="V19" s="28"/>
      <c r="W19" s="156">
        <f>SUM(J19,L19,N19,P19,R19,T19)</f>
        <v>245</v>
      </c>
      <c r="X19" s="10"/>
      <c r="Y19" s="140">
        <v>168</v>
      </c>
      <c r="Z19" s="46"/>
      <c r="AA19" s="145"/>
      <c r="AB19" s="141"/>
    </row>
    <row r="20" spans="1:28" x14ac:dyDescent="0.3">
      <c r="A20" s="18" t="s">
        <v>311</v>
      </c>
      <c r="B20" s="24" t="s">
        <v>119</v>
      </c>
      <c r="C20" s="24" t="s">
        <v>148</v>
      </c>
      <c r="D20" s="42">
        <f>H20/U20</f>
        <v>0.82499999999999996</v>
      </c>
      <c r="E20" s="61">
        <v>165</v>
      </c>
      <c r="F20" s="42">
        <f>E20/200</f>
        <v>0.82499999999999996</v>
      </c>
      <c r="G20" s="43"/>
      <c r="H20" s="107">
        <f>SUM(J20,L20,N20,P20,R20)</f>
        <v>165</v>
      </c>
      <c r="I20" s="78"/>
      <c r="J20" s="114">
        <v>41</v>
      </c>
      <c r="K20" s="78"/>
      <c r="L20" s="108">
        <v>43</v>
      </c>
      <c r="M20" s="109"/>
      <c r="N20" s="108">
        <v>42</v>
      </c>
      <c r="O20" s="78"/>
      <c r="P20" s="131">
        <v>39</v>
      </c>
      <c r="Q20" s="78"/>
      <c r="R20" s="131">
        <v>0</v>
      </c>
      <c r="S20" s="78"/>
      <c r="T20" s="114">
        <v>42</v>
      </c>
      <c r="U20" s="25">
        <v>200</v>
      </c>
      <c r="V20" s="13"/>
      <c r="W20" s="156">
        <f>SUM(J20,L20,N20,P20,R20,T20)</f>
        <v>207</v>
      </c>
      <c r="X20" s="10"/>
      <c r="Y20" s="140">
        <v>168</v>
      </c>
      <c r="Z20" s="46"/>
      <c r="AA20" s="145"/>
      <c r="AB20" s="141"/>
    </row>
    <row r="21" spans="1:28" x14ac:dyDescent="0.3">
      <c r="A21" s="18" t="s">
        <v>313</v>
      </c>
      <c r="B21" s="24" t="s">
        <v>83</v>
      </c>
      <c r="C21" s="24" t="s">
        <v>84</v>
      </c>
      <c r="D21" s="42">
        <f>H21/U21</f>
        <v>0.80800000000000005</v>
      </c>
      <c r="E21" s="61">
        <v>167</v>
      </c>
      <c r="F21" s="42">
        <f>E21/200</f>
        <v>0.83499999999999996</v>
      </c>
      <c r="G21" s="43"/>
      <c r="H21" s="107">
        <f>SUM(J21,L21,N21,P21,R21)</f>
        <v>202</v>
      </c>
      <c r="I21" s="78"/>
      <c r="J21" s="114">
        <v>42</v>
      </c>
      <c r="K21" s="109"/>
      <c r="L21" s="108">
        <v>42</v>
      </c>
      <c r="M21" s="78"/>
      <c r="N21" s="131">
        <v>41</v>
      </c>
      <c r="O21" s="78"/>
      <c r="P21" s="131">
        <v>35</v>
      </c>
      <c r="Q21" s="78"/>
      <c r="R21" s="108">
        <v>42</v>
      </c>
      <c r="S21" s="78"/>
      <c r="T21" s="114">
        <v>41</v>
      </c>
      <c r="U21" s="25">
        <v>250</v>
      </c>
      <c r="V21" s="28"/>
      <c r="W21" s="156">
        <f>SUM(J21,L21,N21,P21,R21,T21)</f>
        <v>243</v>
      </c>
      <c r="X21" s="10"/>
      <c r="Y21" s="140">
        <v>167</v>
      </c>
      <c r="Z21" s="46"/>
      <c r="AA21" s="145"/>
      <c r="AB21" s="141"/>
    </row>
    <row r="22" spans="1:28" x14ac:dyDescent="0.3">
      <c r="A22" s="18" t="s">
        <v>314</v>
      </c>
      <c r="B22" s="12" t="s">
        <v>54</v>
      </c>
      <c r="C22" s="12" t="s">
        <v>62</v>
      </c>
      <c r="D22" s="42">
        <f>H22/U22</f>
        <v>0.81599999999999995</v>
      </c>
      <c r="E22" s="61">
        <v>165</v>
      </c>
      <c r="F22" s="42">
        <f>E22/200</f>
        <v>0.82499999999999996</v>
      </c>
      <c r="G22" s="43"/>
      <c r="H22" s="107">
        <f>SUM(J22,L22,N22,P22,R22)</f>
        <v>204</v>
      </c>
      <c r="I22" s="78"/>
      <c r="J22" s="108">
        <v>42</v>
      </c>
      <c r="K22" s="109"/>
      <c r="L22" s="108">
        <v>42</v>
      </c>
      <c r="M22" s="78"/>
      <c r="N22" s="108">
        <v>41</v>
      </c>
      <c r="O22" s="78"/>
      <c r="P22" s="108">
        <v>40</v>
      </c>
      <c r="Q22" s="88"/>
      <c r="R22" s="131">
        <v>39</v>
      </c>
      <c r="S22" s="80"/>
      <c r="T22" s="131">
        <v>0</v>
      </c>
      <c r="U22" s="25">
        <v>250</v>
      </c>
      <c r="V22" s="28"/>
      <c r="W22" s="156">
        <f>SUM(J22,L22,N22,P22,R22,T22)</f>
        <v>204</v>
      </c>
      <c r="X22" s="10"/>
      <c r="Y22" s="140">
        <v>165</v>
      </c>
      <c r="Z22" s="46"/>
      <c r="AA22" s="145"/>
      <c r="AB22" s="141"/>
    </row>
    <row r="23" spans="1:28" x14ac:dyDescent="0.3">
      <c r="A23" s="18" t="s">
        <v>315</v>
      </c>
      <c r="B23" s="24" t="s">
        <v>161</v>
      </c>
      <c r="C23" s="24" t="s">
        <v>78</v>
      </c>
      <c r="D23" s="42">
        <f>H23/U23</f>
        <v>0.78500000000000003</v>
      </c>
      <c r="E23" s="61">
        <v>157</v>
      </c>
      <c r="F23" s="42">
        <f>E23/200</f>
        <v>0.78500000000000003</v>
      </c>
      <c r="G23" s="43"/>
      <c r="H23" s="107">
        <f>SUM(J23,L23,N23,P23,R23)</f>
        <v>157</v>
      </c>
      <c r="I23" s="78"/>
      <c r="J23" s="108">
        <v>43</v>
      </c>
      <c r="K23" s="109"/>
      <c r="L23" s="108">
        <v>43</v>
      </c>
      <c r="M23" s="78"/>
      <c r="N23" s="131">
        <v>0</v>
      </c>
      <c r="O23" s="78"/>
      <c r="P23" s="108">
        <v>32</v>
      </c>
      <c r="Q23" s="78"/>
      <c r="R23" s="108">
        <v>39</v>
      </c>
      <c r="S23" s="78"/>
      <c r="T23" s="130">
        <v>32</v>
      </c>
      <c r="U23" s="25">
        <v>200</v>
      </c>
      <c r="V23" s="13"/>
      <c r="W23" s="156">
        <f>SUM(J23,L23,N23,P23,R23,T23)</f>
        <v>189</v>
      </c>
      <c r="X23" s="10"/>
      <c r="Y23" s="140">
        <v>157</v>
      </c>
      <c r="Z23" s="46"/>
      <c r="AA23" s="145"/>
      <c r="AB23" s="141"/>
    </row>
    <row r="24" spans="1:28" x14ac:dyDescent="0.3">
      <c r="A24" s="18" t="s">
        <v>315</v>
      </c>
      <c r="B24" s="12" t="s">
        <v>134</v>
      </c>
      <c r="C24" s="12" t="s">
        <v>82</v>
      </c>
      <c r="D24" s="42">
        <f>H24/U24</f>
        <v>0.73199999999999998</v>
      </c>
      <c r="E24" s="61">
        <v>152</v>
      </c>
      <c r="F24" s="42">
        <f>E24/200</f>
        <v>0.76</v>
      </c>
      <c r="G24" s="43"/>
      <c r="H24" s="107">
        <f>SUM(J24,L24,N24,P24,R24)</f>
        <v>183</v>
      </c>
      <c r="I24" s="78"/>
      <c r="J24" s="108">
        <v>43</v>
      </c>
      <c r="K24" s="109"/>
      <c r="L24" s="108">
        <v>41</v>
      </c>
      <c r="M24" s="78"/>
      <c r="N24" s="108">
        <v>34</v>
      </c>
      <c r="O24" s="78"/>
      <c r="P24" s="131">
        <v>31</v>
      </c>
      <c r="Q24" s="88"/>
      <c r="R24" s="131">
        <v>34</v>
      </c>
      <c r="S24" s="80"/>
      <c r="T24" s="108">
        <v>39</v>
      </c>
      <c r="U24" s="25">
        <v>250</v>
      </c>
      <c r="V24" s="13"/>
      <c r="W24" s="156">
        <f>SUM(J24,L24,N24,P24,R24,T24)</f>
        <v>222</v>
      </c>
      <c r="X24" s="10"/>
      <c r="Y24" s="140">
        <v>157</v>
      </c>
      <c r="Z24" s="46"/>
      <c r="AA24" s="145"/>
      <c r="AB24" s="141"/>
    </row>
    <row r="25" spans="1:28" x14ac:dyDescent="0.3">
      <c r="A25" s="18" t="s">
        <v>316</v>
      </c>
      <c r="B25" s="26" t="s">
        <v>83</v>
      </c>
      <c r="C25" s="26" t="s">
        <v>157</v>
      </c>
      <c r="D25" s="42">
        <f>H25/U25</f>
        <v>0.73499999999999999</v>
      </c>
      <c r="E25" s="61">
        <v>147</v>
      </c>
      <c r="F25" s="42">
        <f>E25/200</f>
        <v>0.73499999999999999</v>
      </c>
      <c r="G25" s="43"/>
      <c r="H25" s="107">
        <f>SUM(J25,L25,N25,P25,R25)</f>
        <v>147</v>
      </c>
      <c r="I25" s="78"/>
      <c r="J25" s="108">
        <v>44</v>
      </c>
      <c r="K25" s="109"/>
      <c r="L25" s="108">
        <v>39</v>
      </c>
      <c r="M25" s="78"/>
      <c r="N25" s="108">
        <v>35</v>
      </c>
      <c r="O25" s="78"/>
      <c r="P25" s="108">
        <v>29</v>
      </c>
      <c r="Q25" s="78"/>
      <c r="R25" s="131">
        <v>0</v>
      </c>
      <c r="S25" s="78"/>
      <c r="T25" s="130">
        <v>0</v>
      </c>
      <c r="U25" s="25">
        <v>200</v>
      </c>
      <c r="V25" s="28"/>
      <c r="W25" s="156">
        <f>SUM(J25,L25,N25,P25,R25,T25)</f>
        <v>147</v>
      </c>
      <c r="X25" s="10"/>
      <c r="Y25" s="140">
        <v>147</v>
      </c>
      <c r="Z25" s="46"/>
      <c r="AA25" s="145"/>
      <c r="AB25" s="141"/>
    </row>
    <row r="26" spans="1:28" x14ac:dyDescent="0.3">
      <c r="A26" s="128" t="s">
        <v>299</v>
      </c>
      <c r="B26" s="8"/>
      <c r="C26" s="8"/>
      <c r="D26" s="43"/>
      <c r="E26" s="62"/>
      <c r="F26" s="43"/>
      <c r="G26" s="43"/>
      <c r="H26" s="9"/>
      <c r="I26" s="78"/>
      <c r="J26" s="109"/>
      <c r="K26" s="78"/>
      <c r="L26" s="78"/>
      <c r="M26" s="78"/>
      <c r="N26" s="109"/>
      <c r="O26" s="78"/>
      <c r="P26" s="78"/>
      <c r="Q26" s="78"/>
      <c r="R26" s="78"/>
      <c r="S26" s="78"/>
      <c r="T26" s="78"/>
      <c r="U26" s="30"/>
      <c r="V26" s="28"/>
      <c r="W26" s="157"/>
      <c r="X26" s="10"/>
      <c r="Y26" s="46"/>
      <c r="Z26" s="46"/>
      <c r="AA26" s="46"/>
      <c r="AB26" s="141"/>
    </row>
    <row r="27" spans="1:28" x14ac:dyDescent="0.3">
      <c r="A27" s="18" t="s">
        <v>306</v>
      </c>
      <c r="B27" s="12" t="s">
        <v>105</v>
      </c>
      <c r="C27" s="12" t="s">
        <v>137</v>
      </c>
      <c r="D27" s="42">
        <f>H27/U27</f>
        <v>0.72</v>
      </c>
      <c r="E27" s="61">
        <v>149</v>
      </c>
      <c r="F27" s="42">
        <f>E27/200</f>
        <v>0.745</v>
      </c>
      <c r="G27" s="43"/>
      <c r="H27" s="107">
        <f>SUM(J27,L27,N27,P27,R27)</f>
        <v>180</v>
      </c>
      <c r="I27" s="78"/>
      <c r="J27" s="131">
        <v>31</v>
      </c>
      <c r="K27" s="78"/>
      <c r="L27" s="108">
        <v>36</v>
      </c>
      <c r="M27" s="109"/>
      <c r="N27" s="108">
        <v>42</v>
      </c>
      <c r="O27" s="78"/>
      <c r="P27" s="131">
        <v>33</v>
      </c>
      <c r="Q27" s="88"/>
      <c r="R27" s="108">
        <v>38</v>
      </c>
      <c r="S27" s="80"/>
      <c r="T27" s="108">
        <v>39</v>
      </c>
      <c r="U27" s="25">
        <v>250</v>
      </c>
      <c r="V27" s="28"/>
      <c r="W27" s="156">
        <f>SUM(J27,L27,N27,P27,R27,T27)</f>
        <v>219</v>
      </c>
      <c r="X27" s="10"/>
      <c r="Y27" s="140">
        <v>155</v>
      </c>
      <c r="Z27" s="46"/>
      <c r="AA27" s="145" t="s">
        <v>331</v>
      </c>
      <c r="AB27" s="141"/>
    </row>
    <row r="28" spans="1:28" x14ac:dyDescent="0.3">
      <c r="A28" s="18" t="s">
        <v>307</v>
      </c>
      <c r="B28" s="26" t="s">
        <v>144</v>
      </c>
      <c r="C28" s="26" t="s">
        <v>145</v>
      </c>
      <c r="D28" s="42">
        <f>H28/U28</f>
        <v>0.68</v>
      </c>
      <c r="E28" s="61">
        <v>147</v>
      </c>
      <c r="F28" s="42">
        <f>E28/200</f>
        <v>0.73499999999999999</v>
      </c>
      <c r="G28" s="43"/>
      <c r="H28" s="107">
        <f>SUM(J28,L28,N28,P28,R28)</f>
        <v>170</v>
      </c>
      <c r="I28" s="78"/>
      <c r="J28" s="108">
        <v>41</v>
      </c>
      <c r="K28" s="109"/>
      <c r="L28" s="108">
        <v>40</v>
      </c>
      <c r="M28" s="78"/>
      <c r="N28" s="131">
        <v>23</v>
      </c>
      <c r="O28" s="78"/>
      <c r="P28" s="131">
        <v>30</v>
      </c>
      <c r="Q28" s="78"/>
      <c r="R28" s="108">
        <v>36</v>
      </c>
      <c r="S28" s="78"/>
      <c r="T28" s="108">
        <v>38</v>
      </c>
      <c r="U28" s="25">
        <v>250</v>
      </c>
      <c r="V28" s="28"/>
      <c r="W28" s="156">
        <f>SUM(J28,L28,N28,P28,R28,T28)</f>
        <v>208</v>
      </c>
      <c r="X28" s="10"/>
      <c r="Y28" s="140">
        <v>155</v>
      </c>
      <c r="Z28" s="46"/>
      <c r="AA28" s="145" t="s">
        <v>332</v>
      </c>
      <c r="AB28" s="141"/>
    </row>
    <row r="29" spans="1:28" x14ac:dyDescent="0.3">
      <c r="A29" s="18" t="s">
        <v>308</v>
      </c>
      <c r="B29" s="12" t="s">
        <v>132</v>
      </c>
      <c r="C29" s="12" t="s">
        <v>133</v>
      </c>
      <c r="D29" s="42">
        <f>H29/U29</f>
        <v>0.75600000000000001</v>
      </c>
      <c r="E29" s="11">
        <v>153</v>
      </c>
      <c r="F29" s="42">
        <f>E29/200</f>
        <v>0.76500000000000001</v>
      </c>
      <c r="G29" s="30"/>
      <c r="H29" s="107">
        <f>SUM(J29,L29,N29,P29,R29)</f>
        <v>189</v>
      </c>
      <c r="I29" s="28"/>
      <c r="J29" s="108">
        <v>40</v>
      </c>
      <c r="K29" s="109"/>
      <c r="L29" s="108">
        <v>40</v>
      </c>
      <c r="M29" s="109"/>
      <c r="N29" s="131">
        <v>36</v>
      </c>
      <c r="O29" s="78"/>
      <c r="P29" s="108">
        <v>36</v>
      </c>
      <c r="Q29" s="78"/>
      <c r="R29" s="108">
        <v>37</v>
      </c>
      <c r="S29" s="78"/>
      <c r="T29" s="131">
        <v>32</v>
      </c>
      <c r="U29" s="25">
        <v>250</v>
      </c>
      <c r="V29" s="28"/>
      <c r="W29" s="156">
        <f>SUM(J29,L29,N29,P29,R29,T29)</f>
        <v>221</v>
      </c>
      <c r="X29" s="10"/>
      <c r="Y29" s="140">
        <v>153</v>
      </c>
      <c r="Z29" s="46"/>
      <c r="AA29" s="145"/>
      <c r="AB29" s="141"/>
    </row>
    <row r="30" spans="1:28" x14ac:dyDescent="0.3">
      <c r="A30" s="18" t="s">
        <v>309</v>
      </c>
      <c r="B30" s="26" t="s">
        <v>31</v>
      </c>
      <c r="C30" s="26" t="s">
        <v>78</v>
      </c>
      <c r="D30" s="42">
        <f>H30/U30</f>
        <v>0.70799999999999996</v>
      </c>
      <c r="E30" s="61">
        <v>148</v>
      </c>
      <c r="F30" s="42">
        <f>E30/200</f>
        <v>0.74</v>
      </c>
      <c r="G30" s="43"/>
      <c r="H30" s="107">
        <f>SUM(J30,L30,N30,P30,R30)</f>
        <v>177</v>
      </c>
      <c r="I30" s="78"/>
      <c r="J30" s="108">
        <v>38</v>
      </c>
      <c r="K30" s="109"/>
      <c r="L30" s="108">
        <v>42</v>
      </c>
      <c r="M30" s="78"/>
      <c r="N30" s="108">
        <v>35</v>
      </c>
      <c r="O30" s="78"/>
      <c r="P30" s="131">
        <v>33</v>
      </c>
      <c r="Q30" s="78"/>
      <c r="R30" s="131">
        <v>29</v>
      </c>
      <c r="S30" s="78"/>
      <c r="T30" s="108">
        <v>35</v>
      </c>
      <c r="U30" s="25">
        <v>250</v>
      </c>
      <c r="V30" s="13"/>
      <c r="W30" s="156">
        <f>SUM(J30,L30,N30,P30,R30,T30)</f>
        <v>212</v>
      </c>
      <c r="X30" s="10"/>
      <c r="Y30" s="140">
        <v>150</v>
      </c>
      <c r="Z30" s="46"/>
      <c r="AA30" s="145"/>
      <c r="AB30" s="141"/>
    </row>
    <row r="31" spans="1:28" x14ac:dyDescent="0.3">
      <c r="A31" s="18" t="s">
        <v>310</v>
      </c>
      <c r="B31" s="12" t="s">
        <v>36</v>
      </c>
      <c r="C31" s="12" t="s">
        <v>223</v>
      </c>
      <c r="D31" s="42">
        <f>H31/U31</f>
        <v>0.7</v>
      </c>
      <c r="E31" s="61">
        <v>148</v>
      </c>
      <c r="F31" s="42">
        <f>E31/200</f>
        <v>0.74</v>
      </c>
      <c r="G31" s="43"/>
      <c r="H31" s="107">
        <f>SUM(J31,L31,N31,P31,R31)</f>
        <v>175</v>
      </c>
      <c r="I31" s="78"/>
      <c r="J31" s="108">
        <v>43</v>
      </c>
      <c r="K31" s="109"/>
      <c r="L31" s="108">
        <v>35</v>
      </c>
      <c r="M31" s="78"/>
      <c r="N31" s="108">
        <v>34</v>
      </c>
      <c r="O31" s="78"/>
      <c r="P31" s="131">
        <v>27</v>
      </c>
      <c r="Q31" s="88"/>
      <c r="R31" s="108">
        <v>36</v>
      </c>
      <c r="S31" s="80"/>
      <c r="T31" s="131">
        <v>32</v>
      </c>
      <c r="U31" s="25">
        <v>250</v>
      </c>
      <c r="V31" s="28"/>
      <c r="W31" s="156">
        <f>SUM(J31,L31,N31,P31,R31,T31)</f>
        <v>207</v>
      </c>
      <c r="X31" s="10"/>
      <c r="Y31" s="140">
        <v>148</v>
      </c>
      <c r="Z31" s="46"/>
      <c r="AA31" s="145"/>
      <c r="AB31" s="141"/>
    </row>
    <row r="32" spans="1:28" x14ac:dyDescent="0.3">
      <c r="A32" s="18" t="s">
        <v>311</v>
      </c>
      <c r="B32" s="12" t="s">
        <v>138</v>
      </c>
      <c r="C32" s="12" t="s">
        <v>139</v>
      </c>
      <c r="D32" s="42">
        <f>H32/U32</f>
        <v>0.7533333333333333</v>
      </c>
      <c r="E32" s="61">
        <v>113</v>
      </c>
      <c r="F32" s="42">
        <f>E32/150</f>
        <v>0.7533333333333333</v>
      </c>
      <c r="G32" s="43"/>
      <c r="H32" s="107">
        <f>SUM(J32,L32,N32,P32,R32)</f>
        <v>113</v>
      </c>
      <c r="I32" s="78"/>
      <c r="J32" s="131">
        <v>0</v>
      </c>
      <c r="K32" s="78"/>
      <c r="L32" s="108">
        <v>44</v>
      </c>
      <c r="M32" s="109"/>
      <c r="N32" s="108">
        <v>36</v>
      </c>
      <c r="O32" s="78"/>
      <c r="P32" s="108">
        <v>33</v>
      </c>
      <c r="Q32" s="88"/>
      <c r="R32" s="131">
        <v>0</v>
      </c>
      <c r="S32" s="80"/>
      <c r="T32" s="108">
        <v>33</v>
      </c>
      <c r="U32" s="25">
        <v>150</v>
      </c>
      <c r="V32" s="28"/>
      <c r="W32" s="156">
        <f>SUM(J32,L32,N32,P32,R32,T32)</f>
        <v>146</v>
      </c>
      <c r="X32" s="10"/>
      <c r="Y32" s="140">
        <v>146</v>
      </c>
      <c r="Z32" s="46"/>
      <c r="AA32" s="145"/>
      <c r="AB32" s="141"/>
    </row>
    <row r="33" spans="1:28" x14ac:dyDescent="0.3">
      <c r="A33" s="128" t="s">
        <v>300</v>
      </c>
      <c r="B33" s="13"/>
      <c r="C33" s="13"/>
      <c r="D33" s="43"/>
      <c r="E33" s="10"/>
      <c r="F33" s="43"/>
      <c r="G33" s="30"/>
      <c r="H33" s="9"/>
      <c r="I33" s="28"/>
      <c r="J33" s="78"/>
      <c r="K33" s="78"/>
      <c r="L33" s="109"/>
      <c r="M33" s="109"/>
      <c r="N33" s="109"/>
      <c r="O33" s="78"/>
      <c r="P33" s="78"/>
      <c r="Q33" s="78"/>
      <c r="R33" s="78"/>
      <c r="S33" s="78"/>
      <c r="T33" s="78"/>
      <c r="U33" s="30"/>
      <c r="V33" s="28"/>
      <c r="W33" s="157"/>
      <c r="X33" s="10"/>
      <c r="Y33" s="46"/>
      <c r="Z33" s="46"/>
      <c r="AA33" s="46"/>
      <c r="AB33" s="141"/>
    </row>
    <row r="34" spans="1:28" x14ac:dyDescent="0.3">
      <c r="A34" s="18" t="s">
        <v>306</v>
      </c>
      <c r="B34" s="24" t="s">
        <v>49</v>
      </c>
      <c r="C34" s="24" t="s">
        <v>50</v>
      </c>
      <c r="D34" s="42">
        <f>H34/U34</f>
        <v>0.8</v>
      </c>
      <c r="E34" s="61">
        <v>160</v>
      </c>
      <c r="F34" s="42">
        <f>E34/200</f>
        <v>0.8</v>
      </c>
      <c r="G34" s="43"/>
      <c r="H34" s="107">
        <f>SUM(J34,L34,N34,P34,R34)</f>
        <v>160</v>
      </c>
      <c r="I34" s="78"/>
      <c r="J34" s="131">
        <v>0</v>
      </c>
      <c r="K34" s="78"/>
      <c r="L34" s="108">
        <v>42</v>
      </c>
      <c r="M34" s="109"/>
      <c r="N34" s="108">
        <v>35</v>
      </c>
      <c r="O34" s="78"/>
      <c r="P34" s="131">
        <v>40</v>
      </c>
      <c r="Q34" s="88"/>
      <c r="R34" s="108">
        <v>43</v>
      </c>
      <c r="S34" s="80"/>
      <c r="T34" s="108">
        <v>44</v>
      </c>
      <c r="U34" s="25">
        <v>200</v>
      </c>
      <c r="V34" s="28"/>
      <c r="W34" s="156">
        <f>SUM(J34,L34,N34,P34,R34,T34)</f>
        <v>204</v>
      </c>
      <c r="X34" s="10"/>
      <c r="Y34" s="140">
        <v>164</v>
      </c>
      <c r="Z34" s="46"/>
      <c r="AA34" s="145" t="s">
        <v>333</v>
      </c>
      <c r="AB34" s="141"/>
    </row>
    <row r="35" spans="1:28" x14ac:dyDescent="0.3">
      <c r="A35" s="18" t="s">
        <v>307</v>
      </c>
      <c r="B35" s="12" t="s">
        <v>41</v>
      </c>
      <c r="C35" s="12" t="s">
        <v>112</v>
      </c>
      <c r="D35" s="42">
        <f>H35/U35</f>
        <v>0.74399999999999999</v>
      </c>
      <c r="E35" s="11">
        <v>155</v>
      </c>
      <c r="F35" s="42">
        <f>E35/200</f>
        <v>0.77500000000000002</v>
      </c>
      <c r="G35" s="30"/>
      <c r="H35" s="107">
        <f>SUM(J35,L35,N35,P35,R35)</f>
        <v>186</v>
      </c>
      <c r="I35" s="28"/>
      <c r="J35" s="108">
        <v>38</v>
      </c>
      <c r="K35" s="109"/>
      <c r="L35" s="108">
        <v>35</v>
      </c>
      <c r="M35" s="78"/>
      <c r="N35" s="131">
        <v>31</v>
      </c>
      <c r="O35" s="78"/>
      <c r="P35" s="108">
        <v>41</v>
      </c>
      <c r="Q35" s="78"/>
      <c r="R35" s="108">
        <v>41</v>
      </c>
      <c r="S35" s="78"/>
      <c r="T35" s="131">
        <v>39</v>
      </c>
      <c r="U35" s="25">
        <v>250</v>
      </c>
      <c r="V35" s="28"/>
      <c r="W35" s="156">
        <f>SUM(J35,L35,N35,P35,R35,T35)</f>
        <v>225</v>
      </c>
      <c r="X35" s="10"/>
      <c r="Y35" s="140">
        <v>155</v>
      </c>
      <c r="Z35" s="46"/>
      <c r="AA35" s="145" t="s">
        <v>334</v>
      </c>
      <c r="AB35" s="141"/>
    </row>
    <row r="36" spans="1:28" x14ac:dyDescent="0.3">
      <c r="A36" s="18" t="s">
        <v>308</v>
      </c>
      <c r="B36" s="12" t="s">
        <v>198</v>
      </c>
      <c r="C36" s="12" t="s">
        <v>199</v>
      </c>
      <c r="D36" s="42">
        <f>H36/U36</f>
        <v>0.70399999999999996</v>
      </c>
      <c r="E36" s="11">
        <v>149</v>
      </c>
      <c r="F36" s="42">
        <f>E36/200</f>
        <v>0.745</v>
      </c>
      <c r="G36" s="30"/>
      <c r="H36" s="107">
        <f>SUM(J36,L36,N36,P36,R36)</f>
        <v>176</v>
      </c>
      <c r="I36" s="28"/>
      <c r="J36" s="108">
        <v>39</v>
      </c>
      <c r="K36" s="109"/>
      <c r="L36" s="108">
        <v>36</v>
      </c>
      <c r="M36" s="78"/>
      <c r="N36" s="131">
        <v>34</v>
      </c>
      <c r="O36" s="78"/>
      <c r="P36" s="131">
        <v>27</v>
      </c>
      <c r="Q36" s="78"/>
      <c r="R36" s="108">
        <v>40</v>
      </c>
      <c r="S36" s="78"/>
      <c r="T36" s="108">
        <v>36</v>
      </c>
      <c r="U36" s="25">
        <v>250</v>
      </c>
      <c r="V36" s="28"/>
      <c r="W36" s="156">
        <f>SUM(J36,L36,N36,P36,R36,T36)</f>
        <v>212</v>
      </c>
      <c r="X36" s="10"/>
      <c r="Y36" s="140">
        <v>151</v>
      </c>
      <c r="Z36" s="46"/>
      <c r="AA36" s="145"/>
      <c r="AB36" s="141"/>
    </row>
    <row r="37" spans="1:28" x14ac:dyDescent="0.3">
      <c r="A37" s="18" t="s">
        <v>309</v>
      </c>
      <c r="B37" s="26" t="s">
        <v>191</v>
      </c>
      <c r="C37" s="26" t="s">
        <v>192</v>
      </c>
      <c r="D37" s="42">
        <f>H37/U37</f>
        <v>0.74</v>
      </c>
      <c r="E37" s="11">
        <v>148</v>
      </c>
      <c r="F37" s="42">
        <f>E37/200</f>
        <v>0.74</v>
      </c>
      <c r="G37" s="30"/>
      <c r="H37" s="107">
        <f>SUM(J37,L37,N37,P37,R37)</f>
        <v>148</v>
      </c>
      <c r="I37" s="28"/>
      <c r="J37" s="108">
        <v>41</v>
      </c>
      <c r="K37" s="109"/>
      <c r="L37" s="108">
        <v>36</v>
      </c>
      <c r="M37" s="78"/>
      <c r="N37" s="131">
        <v>0</v>
      </c>
      <c r="O37" s="78"/>
      <c r="P37" s="108">
        <v>36</v>
      </c>
      <c r="Q37" s="78"/>
      <c r="R37" s="108">
        <v>35</v>
      </c>
      <c r="S37" s="78"/>
      <c r="T37" s="131">
        <v>0</v>
      </c>
      <c r="U37" s="25">
        <v>200</v>
      </c>
      <c r="V37" s="28"/>
      <c r="W37" s="156">
        <f>SUM(J37,L37,N37,P37,R37,T37)</f>
        <v>148</v>
      </c>
      <c r="X37" s="10"/>
      <c r="Y37" s="140">
        <v>148</v>
      </c>
      <c r="Z37" s="46"/>
      <c r="AA37" s="145"/>
      <c r="AB37" s="141"/>
    </row>
    <row r="38" spans="1:28" x14ac:dyDescent="0.3">
      <c r="A38" s="18" t="s">
        <v>309</v>
      </c>
      <c r="B38" s="26" t="s">
        <v>155</v>
      </c>
      <c r="C38" s="26" t="s">
        <v>271</v>
      </c>
      <c r="D38" s="42">
        <f>H38/U38</f>
        <v>0.73</v>
      </c>
      <c r="E38" s="61">
        <v>146</v>
      </c>
      <c r="F38" s="42">
        <f>E38/200</f>
        <v>0.73</v>
      </c>
      <c r="G38" s="43"/>
      <c r="H38" s="107">
        <f>SUM(J38,L38,N38,P38,R38)</f>
        <v>146</v>
      </c>
      <c r="I38" s="78"/>
      <c r="J38" s="130">
        <v>0</v>
      </c>
      <c r="K38" s="78"/>
      <c r="L38" s="108">
        <v>37</v>
      </c>
      <c r="M38" s="109"/>
      <c r="N38" s="108">
        <v>36</v>
      </c>
      <c r="O38" s="78"/>
      <c r="P38" s="131">
        <v>35</v>
      </c>
      <c r="Q38" s="88"/>
      <c r="R38" s="108">
        <v>38</v>
      </c>
      <c r="S38" s="80"/>
      <c r="T38" s="108">
        <v>37</v>
      </c>
      <c r="U38" s="25">
        <v>200</v>
      </c>
      <c r="V38" s="28"/>
      <c r="W38" s="156">
        <f>SUM(J38,L38,N38,P38,R38,T38)</f>
        <v>183</v>
      </c>
      <c r="X38" s="10"/>
      <c r="Y38" s="140">
        <v>148</v>
      </c>
      <c r="Z38" s="46"/>
      <c r="AA38" s="145"/>
      <c r="AB38" s="141"/>
    </row>
    <row r="39" spans="1:28" x14ac:dyDescent="0.3">
      <c r="A39" s="18" t="s">
        <v>311</v>
      </c>
      <c r="B39" s="12" t="s">
        <v>125</v>
      </c>
      <c r="C39" s="12" t="s">
        <v>126</v>
      </c>
      <c r="D39" s="42">
        <f>H39/U39</f>
        <v>0.7</v>
      </c>
      <c r="E39" s="11">
        <v>146</v>
      </c>
      <c r="F39" s="42">
        <f>E39/200</f>
        <v>0.73</v>
      </c>
      <c r="G39" s="30"/>
      <c r="H39" s="107">
        <f>SUM(J39,L39,N39,P39,R39)</f>
        <v>175</v>
      </c>
      <c r="I39" s="28"/>
      <c r="J39" s="108">
        <v>34</v>
      </c>
      <c r="K39" s="78"/>
      <c r="L39" s="108">
        <v>39</v>
      </c>
      <c r="M39" s="109"/>
      <c r="N39" s="108">
        <v>36</v>
      </c>
      <c r="O39" s="78"/>
      <c r="P39" s="131">
        <v>29</v>
      </c>
      <c r="Q39" s="78"/>
      <c r="R39" s="108">
        <v>37</v>
      </c>
      <c r="S39" s="78"/>
      <c r="T39" s="131">
        <v>33</v>
      </c>
      <c r="U39" s="25">
        <v>250</v>
      </c>
      <c r="V39" s="28"/>
      <c r="W39" s="156">
        <f>SUM(J39,L39,N39,P39,R39,T39)</f>
        <v>208</v>
      </c>
      <c r="X39" s="10"/>
      <c r="Y39" s="140">
        <v>146</v>
      </c>
      <c r="Z39" s="46"/>
      <c r="AA39" s="145"/>
      <c r="AB39" s="141"/>
    </row>
    <row r="40" spans="1:28" x14ac:dyDescent="0.3">
      <c r="A40" s="18" t="s">
        <v>312</v>
      </c>
      <c r="B40" s="12" t="s">
        <v>38</v>
      </c>
      <c r="C40" s="12" t="s">
        <v>39</v>
      </c>
      <c r="D40" s="42">
        <f>H40/U40</f>
        <v>0.68400000000000005</v>
      </c>
      <c r="E40" s="61">
        <v>145</v>
      </c>
      <c r="F40" s="42">
        <f>E40/200</f>
        <v>0.72499999999999998</v>
      </c>
      <c r="G40" s="43"/>
      <c r="H40" s="107">
        <f>SUM(J40,L40,N40,P40,R40)</f>
        <v>171</v>
      </c>
      <c r="I40" s="78"/>
      <c r="J40" s="108">
        <v>38</v>
      </c>
      <c r="K40" s="109"/>
      <c r="L40" s="108">
        <v>39</v>
      </c>
      <c r="M40" s="78"/>
      <c r="N40" s="108">
        <v>36</v>
      </c>
      <c r="O40" s="78"/>
      <c r="P40" s="131">
        <v>26</v>
      </c>
      <c r="Q40" s="88"/>
      <c r="R40" s="108">
        <v>32</v>
      </c>
      <c r="S40" s="80"/>
      <c r="T40" s="131">
        <v>31</v>
      </c>
      <c r="U40" s="25">
        <v>250</v>
      </c>
      <c r="V40" s="28"/>
      <c r="W40" s="156">
        <f>SUM(J40,L40,N40,P40,R40,T40)</f>
        <v>202</v>
      </c>
      <c r="X40" s="10"/>
      <c r="Y40" s="140">
        <v>145</v>
      </c>
      <c r="Z40" s="46"/>
      <c r="AA40" s="145"/>
      <c r="AB40" s="141"/>
    </row>
    <row r="41" spans="1:28" x14ac:dyDescent="0.3">
      <c r="A41" s="18" t="s">
        <v>313</v>
      </c>
      <c r="B41" s="12" t="s">
        <v>194</v>
      </c>
      <c r="C41" s="12" t="s">
        <v>195</v>
      </c>
      <c r="D41" s="42">
        <f>H41/U41</f>
        <v>0.63</v>
      </c>
      <c r="E41" s="11">
        <v>126</v>
      </c>
      <c r="F41" s="42">
        <f>E41/200</f>
        <v>0.63</v>
      </c>
      <c r="G41" s="30"/>
      <c r="H41" s="107">
        <f>SUM(J41,L41,N41,P41,R41)</f>
        <v>126</v>
      </c>
      <c r="I41" s="28"/>
      <c r="J41" s="108">
        <v>39</v>
      </c>
      <c r="K41" s="78"/>
      <c r="L41" s="131">
        <v>23</v>
      </c>
      <c r="M41" s="78"/>
      <c r="N41" s="108">
        <v>37</v>
      </c>
      <c r="O41" s="78"/>
      <c r="P41" s="108">
        <v>27</v>
      </c>
      <c r="Q41" s="78"/>
      <c r="R41" s="131">
        <v>0</v>
      </c>
      <c r="S41" s="78"/>
      <c r="T41" s="108">
        <v>37</v>
      </c>
      <c r="U41" s="25">
        <v>200</v>
      </c>
      <c r="V41" s="28"/>
      <c r="W41" s="156">
        <f>SUM(J41,L41,N41,P41,R41,T41)</f>
        <v>163</v>
      </c>
      <c r="X41" s="10"/>
      <c r="Y41" s="140">
        <v>140</v>
      </c>
      <c r="Z41" s="46"/>
      <c r="AA41" s="145"/>
      <c r="AB41" s="141"/>
    </row>
    <row r="42" spans="1:28" x14ac:dyDescent="0.3">
      <c r="A42" s="18" t="s">
        <v>314</v>
      </c>
      <c r="B42" s="24" t="s">
        <v>135</v>
      </c>
      <c r="C42" s="24" t="s">
        <v>173</v>
      </c>
      <c r="D42" s="42">
        <f>H42/U42</f>
        <v>0.67500000000000004</v>
      </c>
      <c r="E42" s="61">
        <v>135</v>
      </c>
      <c r="F42" s="42">
        <f>E42/200</f>
        <v>0.67500000000000004</v>
      </c>
      <c r="G42" s="43"/>
      <c r="H42" s="107">
        <f>SUM(J42,L42,N42,P42,R42)</f>
        <v>135</v>
      </c>
      <c r="I42" s="78"/>
      <c r="J42" s="130">
        <v>0</v>
      </c>
      <c r="K42" s="78"/>
      <c r="L42" s="108">
        <v>42</v>
      </c>
      <c r="M42" s="109"/>
      <c r="N42" s="108">
        <v>31</v>
      </c>
      <c r="O42" s="78"/>
      <c r="P42" s="108">
        <v>29</v>
      </c>
      <c r="Q42" s="78"/>
      <c r="R42" s="108">
        <v>33</v>
      </c>
      <c r="S42" s="78"/>
      <c r="T42" s="130">
        <v>24</v>
      </c>
      <c r="U42" s="25">
        <v>200</v>
      </c>
      <c r="V42" s="28"/>
      <c r="W42" s="156">
        <f>SUM(J42,L42,N42,P42,R42,T42)</f>
        <v>159</v>
      </c>
      <c r="X42" s="10"/>
      <c r="Y42" s="140">
        <v>135</v>
      </c>
      <c r="Z42" s="46"/>
      <c r="AA42" s="145"/>
      <c r="AB42" s="141"/>
    </row>
    <row r="43" spans="1:28" x14ac:dyDescent="0.3">
      <c r="A43" s="18" t="s">
        <v>315</v>
      </c>
      <c r="B43" s="12" t="s">
        <v>34</v>
      </c>
      <c r="C43" s="12" t="s">
        <v>94</v>
      </c>
      <c r="D43" s="42">
        <f>H43/U43</f>
        <v>0.64</v>
      </c>
      <c r="E43" s="61">
        <v>133</v>
      </c>
      <c r="F43" s="42">
        <f>E43/200</f>
        <v>0.66500000000000004</v>
      </c>
      <c r="G43" s="43"/>
      <c r="H43" s="107">
        <f>SUM(J43,L43,N43,P43,R43)</f>
        <v>160</v>
      </c>
      <c r="I43" s="78"/>
      <c r="J43" s="108">
        <v>41</v>
      </c>
      <c r="K43" s="109"/>
      <c r="L43" s="108">
        <v>33</v>
      </c>
      <c r="M43" s="78"/>
      <c r="N43" s="131">
        <v>27</v>
      </c>
      <c r="O43" s="78"/>
      <c r="P43" s="108">
        <v>28</v>
      </c>
      <c r="Q43" s="88"/>
      <c r="R43" s="108">
        <v>31</v>
      </c>
      <c r="S43" s="80"/>
      <c r="T43" s="131">
        <v>0</v>
      </c>
      <c r="U43" s="25">
        <v>250</v>
      </c>
      <c r="V43" s="13"/>
      <c r="W43" s="156">
        <f>SUM(J43,L43,N43,P43,R43,T43)</f>
        <v>160</v>
      </c>
      <c r="X43" s="10"/>
      <c r="Y43" s="140">
        <v>133</v>
      </c>
      <c r="Z43" s="46"/>
      <c r="AA43" s="145"/>
      <c r="AB43" s="141"/>
    </row>
    <row r="44" spans="1:28" x14ac:dyDescent="0.3">
      <c r="A44" s="18" t="s">
        <v>316</v>
      </c>
      <c r="B44" s="24" t="s">
        <v>74</v>
      </c>
      <c r="C44" s="24" t="s">
        <v>75</v>
      </c>
      <c r="D44" s="42">
        <f>H44/U44</f>
        <v>0.66</v>
      </c>
      <c r="E44" s="61">
        <v>132</v>
      </c>
      <c r="F44" s="42">
        <f>E44/200</f>
        <v>0.66</v>
      </c>
      <c r="G44" s="43"/>
      <c r="H44" s="107">
        <f>SUM(J44,L44,N44,P44,R44)</f>
        <v>132</v>
      </c>
      <c r="I44" s="78"/>
      <c r="J44" s="114">
        <v>39</v>
      </c>
      <c r="K44" s="109"/>
      <c r="L44" s="108">
        <v>37</v>
      </c>
      <c r="M44" s="78"/>
      <c r="N44" s="108">
        <v>31</v>
      </c>
      <c r="O44" s="78"/>
      <c r="P44" s="108">
        <v>25</v>
      </c>
      <c r="Q44" s="78"/>
      <c r="R44" s="131">
        <v>0</v>
      </c>
      <c r="S44" s="78"/>
      <c r="T44" s="130">
        <v>0</v>
      </c>
      <c r="U44" s="25">
        <v>200</v>
      </c>
      <c r="V44" s="28"/>
      <c r="W44" s="156">
        <f>SUM(J44,L44,N44,P44,R44,T44)</f>
        <v>132</v>
      </c>
      <c r="X44" s="10"/>
      <c r="Y44" s="140">
        <v>132</v>
      </c>
      <c r="Z44" s="46"/>
      <c r="AA44" s="145"/>
      <c r="AB44" s="141"/>
    </row>
    <row r="45" spans="1:28" x14ac:dyDescent="0.3">
      <c r="A45" s="128" t="s">
        <v>301</v>
      </c>
      <c r="B45" s="13"/>
      <c r="C45" s="13"/>
      <c r="D45" s="43"/>
      <c r="E45" s="10"/>
      <c r="F45" s="43"/>
      <c r="G45" s="30"/>
      <c r="H45" s="9"/>
      <c r="I45" s="28"/>
      <c r="J45" s="109"/>
      <c r="K45" s="109"/>
      <c r="L45" s="109"/>
      <c r="M45" s="78"/>
      <c r="N45" s="78"/>
      <c r="O45" s="78"/>
      <c r="P45" s="78"/>
      <c r="Q45" s="78"/>
      <c r="R45" s="78"/>
      <c r="S45" s="78"/>
      <c r="T45" s="78"/>
      <c r="U45" s="30"/>
      <c r="V45" s="28"/>
      <c r="W45" s="157"/>
      <c r="X45" s="10"/>
      <c r="Y45" s="46"/>
      <c r="Z45" s="46"/>
      <c r="AA45" s="46"/>
      <c r="AB45" s="141"/>
    </row>
    <row r="46" spans="1:28" x14ac:dyDescent="0.3">
      <c r="A46" s="18" t="s">
        <v>306</v>
      </c>
      <c r="B46" s="12" t="s">
        <v>110</v>
      </c>
      <c r="C46" s="12" t="s">
        <v>180</v>
      </c>
      <c r="D46" s="42">
        <f>H46/U46</f>
        <v>0.72799999999999998</v>
      </c>
      <c r="E46" s="61">
        <v>148</v>
      </c>
      <c r="F46" s="42">
        <f>E46/200</f>
        <v>0.74</v>
      </c>
      <c r="G46" s="43"/>
      <c r="H46" s="107">
        <f>SUM(J46,L46,N46,P46,R46)</f>
        <v>182</v>
      </c>
      <c r="I46" s="78"/>
      <c r="J46" s="131">
        <v>34</v>
      </c>
      <c r="K46" s="78"/>
      <c r="L46" s="108">
        <v>34</v>
      </c>
      <c r="M46" s="109"/>
      <c r="N46" s="108">
        <v>38</v>
      </c>
      <c r="O46" s="78"/>
      <c r="P46" s="108">
        <v>38</v>
      </c>
      <c r="Q46" s="88"/>
      <c r="R46" s="108">
        <v>38</v>
      </c>
      <c r="S46" s="80"/>
      <c r="T46" s="131">
        <v>30</v>
      </c>
      <c r="U46" s="25">
        <v>250</v>
      </c>
      <c r="V46" s="28"/>
      <c r="W46" s="156">
        <f>SUM(J46,L46,N46,P46,R46,T46)</f>
        <v>212</v>
      </c>
      <c r="X46" s="10"/>
      <c r="Y46" s="140">
        <v>148</v>
      </c>
      <c r="Z46" s="46"/>
      <c r="AA46" s="145" t="s">
        <v>335</v>
      </c>
      <c r="AB46" s="141"/>
    </row>
    <row r="47" spans="1:28" x14ac:dyDescent="0.3">
      <c r="A47" s="18" t="s">
        <v>307</v>
      </c>
      <c r="B47" s="24" t="s">
        <v>34</v>
      </c>
      <c r="C47" s="24" t="s">
        <v>284</v>
      </c>
      <c r="D47" s="42">
        <f>H47/U47</f>
        <v>0.71</v>
      </c>
      <c r="E47" s="61">
        <v>142</v>
      </c>
      <c r="F47" s="42">
        <f>E47/200</f>
        <v>0.71</v>
      </c>
      <c r="G47" s="43"/>
      <c r="H47" s="107">
        <f>SUM(J47,L47,N47,P47,R47)</f>
        <v>142</v>
      </c>
      <c r="I47" s="78"/>
      <c r="J47" s="131">
        <v>0</v>
      </c>
      <c r="K47" s="78"/>
      <c r="L47" s="108">
        <v>35</v>
      </c>
      <c r="M47" s="109"/>
      <c r="N47" s="108">
        <v>33</v>
      </c>
      <c r="O47" s="78"/>
      <c r="P47" s="108">
        <v>39</v>
      </c>
      <c r="Q47" s="88"/>
      <c r="R47" s="108">
        <v>35</v>
      </c>
      <c r="S47" s="80"/>
      <c r="T47" s="131">
        <v>32</v>
      </c>
      <c r="U47" s="25">
        <v>200</v>
      </c>
      <c r="V47" s="28"/>
      <c r="W47" s="156">
        <f>SUM(J47,L47,N47,P47,R47,T47)</f>
        <v>174</v>
      </c>
      <c r="X47" s="10"/>
      <c r="Y47" s="140">
        <v>142</v>
      </c>
      <c r="Z47" s="46"/>
      <c r="AA47" s="145" t="s">
        <v>336</v>
      </c>
      <c r="AB47" s="141"/>
    </row>
    <row r="48" spans="1:28" x14ac:dyDescent="0.3">
      <c r="A48" s="18" t="s">
        <v>308</v>
      </c>
      <c r="B48" s="26" t="s">
        <v>158</v>
      </c>
      <c r="C48" s="26" t="s">
        <v>159</v>
      </c>
      <c r="D48" s="42">
        <f>H48/U48</f>
        <v>0.71</v>
      </c>
      <c r="E48" s="61">
        <v>142</v>
      </c>
      <c r="F48" s="42">
        <f>E48/200</f>
        <v>0.71</v>
      </c>
      <c r="G48" s="43"/>
      <c r="H48" s="107">
        <f>SUM(J48,L48,N48,P48,R48)</f>
        <v>142</v>
      </c>
      <c r="I48" s="78"/>
      <c r="J48" s="108">
        <v>39</v>
      </c>
      <c r="K48" s="109"/>
      <c r="L48" s="108">
        <v>32</v>
      </c>
      <c r="M48" s="78"/>
      <c r="N48" s="131">
        <v>0</v>
      </c>
      <c r="O48" s="78"/>
      <c r="P48" s="108">
        <v>32</v>
      </c>
      <c r="Q48" s="78"/>
      <c r="R48" s="108">
        <v>39</v>
      </c>
      <c r="S48" s="78"/>
      <c r="T48" s="130">
        <v>30</v>
      </c>
      <c r="U48" s="25">
        <v>200</v>
      </c>
      <c r="V48" s="28"/>
      <c r="W48" s="156">
        <f>SUM(J48,L48,N48,P48,R48,T48)</f>
        <v>172</v>
      </c>
      <c r="X48" s="10"/>
      <c r="Y48" s="140">
        <v>142</v>
      </c>
      <c r="Z48" s="46"/>
      <c r="AA48" s="145"/>
      <c r="AB48" s="141"/>
    </row>
    <row r="49" spans="1:28" x14ac:dyDescent="0.3">
      <c r="A49" s="18" t="s">
        <v>309</v>
      </c>
      <c r="B49" s="26" t="s">
        <v>206</v>
      </c>
      <c r="C49" s="26" t="s">
        <v>207</v>
      </c>
      <c r="D49" s="42">
        <f>H49/U49</f>
        <v>0.70666666666666667</v>
      </c>
      <c r="E49" s="11">
        <v>106</v>
      </c>
      <c r="F49" s="42">
        <f>E49/150</f>
        <v>0.70666666666666667</v>
      </c>
      <c r="G49" s="30"/>
      <c r="H49" s="107">
        <f>SUM(J49,L49,N49,P49,R49)</f>
        <v>106</v>
      </c>
      <c r="I49" s="28"/>
      <c r="J49" s="108">
        <v>33</v>
      </c>
      <c r="K49" s="78"/>
      <c r="L49" s="131">
        <v>0</v>
      </c>
      <c r="M49" s="78"/>
      <c r="N49" s="108">
        <v>37</v>
      </c>
      <c r="O49" s="78"/>
      <c r="P49" s="131">
        <v>0</v>
      </c>
      <c r="Q49" s="78"/>
      <c r="R49" s="108">
        <v>36</v>
      </c>
      <c r="S49" s="78"/>
      <c r="T49" s="108">
        <v>34</v>
      </c>
      <c r="U49" s="25">
        <v>150</v>
      </c>
      <c r="V49" s="28"/>
      <c r="W49" s="156">
        <f>SUM(J49,L49,N49,P49,R49,T49)</f>
        <v>140</v>
      </c>
      <c r="X49" s="10"/>
      <c r="Y49" s="140">
        <v>140</v>
      </c>
      <c r="Z49" s="46"/>
      <c r="AA49" s="145"/>
      <c r="AB49" s="141"/>
    </row>
    <row r="50" spans="1:28" x14ac:dyDescent="0.3">
      <c r="A50" s="18" t="s">
        <v>310</v>
      </c>
      <c r="B50" s="26" t="s">
        <v>184</v>
      </c>
      <c r="C50" s="26" t="s">
        <v>137</v>
      </c>
      <c r="D50" s="42">
        <f>H50/U50</f>
        <v>0.68</v>
      </c>
      <c r="E50" s="61">
        <v>136</v>
      </c>
      <c r="F50" s="42">
        <f>E50/200</f>
        <v>0.68</v>
      </c>
      <c r="G50" s="43"/>
      <c r="H50" s="107">
        <f>SUM(J50,L50,N50,P50,R50)</f>
        <v>136</v>
      </c>
      <c r="I50" s="78"/>
      <c r="J50" s="131">
        <v>0</v>
      </c>
      <c r="K50" s="78"/>
      <c r="L50" s="108">
        <v>39</v>
      </c>
      <c r="M50" s="109"/>
      <c r="N50" s="108">
        <v>32</v>
      </c>
      <c r="O50" s="78"/>
      <c r="P50" s="131">
        <v>30</v>
      </c>
      <c r="Q50" s="88"/>
      <c r="R50" s="108">
        <v>35</v>
      </c>
      <c r="S50" s="80"/>
      <c r="T50" s="108">
        <v>33</v>
      </c>
      <c r="U50" s="25">
        <v>200</v>
      </c>
      <c r="V50" s="28"/>
      <c r="W50" s="156">
        <f>SUM(J50,L50,N50,P50,R50,T50)</f>
        <v>169</v>
      </c>
      <c r="X50" s="10"/>
      <c r="Y50" s="140">
        <v>139</v>
      </c>
      <c r="Z50" s="46"/>
      <c r="AA50" s="145"/>
      <c r="AB50" s="141"/>
    </row>
    <row r="51" spans="1:28" x14ac:dyDescent="0.3">
      <c r="A51" s="18" t="s">
        <v>311</v>
      </c>
      <c r="B51" s="26" t="s">
        <v>174</v>
      </c>
      <c r="C51" s="26" t="s">
        <v>175</v>
      </c>
      <c r="D51" s="42">
        <f>H51/U51</f>
        <v>0.65333333333333332</v>
      </c>
      <c r="E51" s="61">
        <v>98</v>
      </c>
      <c r="F51" s="42">
        <f>E51/150</f>
        <v>0.65333333333333332</v>
      </c>
      <c r="G51" s="43"/>
      <c r="H51" s="107">
        <f>SUM(J51,L51,N51,P51,R51)</f>
        <v>98</v>
      </c>
      <c r="I51" s="78"/>
      <c r="J51" s="108">
        <v>32</v>
      </c>
      <c r="K51" s="109"/>
      <c r="L51" s="108">
        <v>36</v>
      </c>
      <c r="M51" s="78"/>
      <c r="N51" s="131">
        <v>0</v>
      </c>
      <c r="O51" s="78"/>
      <c r="P51" s="108">
        <v>30</v>
      </c>
      <c r="Q51" s="78"/>
      <c r="R51" s="131">
        <v>0</v>
      </c>
      <c r="S51" s="78"/>
      <c r="T51" s="108">
        <v>35</v>
      </c>
      <c r="U51" s="25">
        <v>150</v>
      </c>
      <c r="V51" s="28"/>
      <c r="W51" s="156">
        <f>SUM(J51,L51,N51,P51,R51,T51)</f>
        <v>133</v>
      </c>
      <c r="X51" s="10"/>
      <c r="Y51" s="140">
        <v>133</v>
      </c>
      <c r="Z51" s="46"/>
      <c r="AA51" s="145"/>
      <c r="AB51" s="141"/>
    </row>
    <row r="52" spans="1:28" x14ac:dyDescent="0.3">
      <c r="A52" s="18" t="s">
        <v>312</v>
      </c>
      <c r="B52" s="24" t="s">
        <v>36</v>
      </c>
      <c r="C52" s="24" t="s">
        <v>55</v>
      </c>
      <c r="D52" s="42">
        <f>H52/U52</f>
        <v>0.64800000000000002</v>
      </c>
      <c r="E52" s="61">
        <v>132</v>
      </c>
      <c r="F52" s="42">
        <f>E52/200</f>
        <v>0.66</v>
      </c>
      <c r="G52" s="43"/>
      <c r="H52" s="107">
        <f>SUM(J52,L52,N52,P52,R52)</f>
        <v>162</v>
      </c>
      <c r="I52" s="78"/>
      <c r="J52" s="108">
        <v>34</v>
      </c>
      <c r="K52" s="109"/>
      <c r="L52" s="108">
        <v>35</v>
      </c>
      <c r="M52" s="78"/>
      <c r="N52" s="108">
        <v>32</v>
      </c>
      <c r="O52" s="78"/>
      <c r="P52" s="131">
        <v>30</v>
      </c>
      <c r="Q52" s="78"/>
      <c r="R52" s="108">
        <v>31</v>
      </c>
      <c r="S52" s="78"/>
      <c r="T52" s="131">
        <v>24</v>
      </c>
      <c r="U52" s="25">
        <v>250</v>
      </c>
      <c r="V52" s="28"/>
      <c r="W52" s="156">
        <f>SUM(J52,L52,N52,P52,R52,T52)</f>
        <v>186</v>
      </c>
      <c r="X52" s="10"/>
      <c r="Y52" s="140">
        <v>132</v>
      </c>
      <c r="Z52" s="46"/>
      <c r="AA52" s="145"/>
      <c r="AB52" s="141"/>
    </row>
    <row r="53" spans="1:28" x14ac:dyDescent="0.3">
      <c r="A53" s="18" t="s">
        <v>312</v>
      </c>
      <c r="B53" s="12" t="s">
        <v>34</v>
      </c>
      <c r="C53" s="12" t="s">
        <v>35</v>
      </c>
      <c r="D53" s="42">
        <f>H53/U53</f>
        <v>0.64500000000000002</v>
      </c>
      <c r="E53" s="61">
        <v>129</v>
      </c>
      <c r="F53" s="42">
        <f>E53/200</f>
        <v>0.64500000000000002</v>
      </c>
      <c r="G53" s="43"/>
      <c r="H53" s="107">
        <f>SUM(J53,L53,N53,P53,R53)</f>
        <v>129</v>
      </c>
      <c r="I53" s="78"/>
      <c r="J53" s="131">
        <v>0</v>
      </c>
      <c r="K53" s="78"/>
      <c r="L53" s="108">
        <v>38</v>
      </c>
      <c r="M53" s="109"/>
      <c r="N53" s="108">
        <v>31</v>
      </c>
      <c r="O53" s="78"/>
      <c r="P53" s="131">
        <v>27</v>
      </c>
      <c r="Q53" s="88"/>
      <c r="R53" s="108">
        <v>33</v>
      </c>
      <c r="S53" s="80"/>
      <c r="T53" s="108">
        <v>30</v>
      </c>
      <c r="U53" s="25">
        <v>200</v>
      </c>
      <c r="V53" s="28"/>
      <c r="W53" s="156">
        <f>SUM(J53,L53,N53,P53,R53,T53)</f>
        <v>159</v>
      </c>
      <c r="X53" s="10"/>
      <c r="Y53" s="140">
        <v>132</v>
      </c>
      <c r="Z53" s="46"/>
      <c r="AA53" s="145"/>
      <c r="AB53" s="141"/>
    </row>
    <row r="54" spans="1:28" x14ac:dyDescent="0.3">
      <c r="A54" s="18" t="s">
        <v>314</v>
      </c>
      <c r="B54" s="12" t="s">
        <v>169</v>
      </c>
      <c r="C54" s="12" t="s">
        <v>170</v>
      </c>
      <c r="D54" s="42">
        <f>H54/U54</f>
        <v>0.65</v>
      </c>
      <c r="E54" s="61">
        <v>130</v>
      </c>
      <c r="F54" s="42">
        <f>E54/200</f>
        <v>0.65</v>
      </c>
      <c r="G54" s="43"/>
      <c r="H54" s="107">
        <f>SUM(J54,L54,N54,P54,R54)</f>
        <v>130</v>
      </c>
      <c r="I54" s="78"/>
      <c r="J54" s="108">
        <v>32</v>
      </c>
      <c r="K54" s="78"/>
      <c r="L54" s="108">
        <v>36</v>
      </c>
      <c r="M54" s="109"/>
      <c r="N54" s="108">
        <v>34</v>
      </c>
      <c r="O54" s="78"/>
      <c r="P54" s="108">
        <v>28</v>
      </c>
      <c r="Q54" s="88"/>
      <c r="R54" s="131">
        <v>0</v>
      </c>
      <c r="S54" s="80"/>
      <c r="T54" s="131">
        <v>28</v>
      </c>
      <c r="U54" s="25">
        <v>200</v>
      </c>
      <c r="V54" s="13"/>
      <c r="W54" s="156">
        <f>SUM(J54,L54,N54,P54,R54,T54)</f>
        <v>158</v>
      </c>
      <c r="X54" s="10"/>
      <c r="Y54" s="140">
        <v>130</v>
      </c>
      <c r="Z54" s="46"/>
      <c r="AA54" s="145"/>
      <c r="AB54" s="141"/>
    </row>
    <row r="55" spans="1:28" x14ac:dyDescent="0.3">
      <c r="A55" s="18" t="s">
        <v>314</v>
      </c>
      <c r="B55" s="12" t="s">
        <v>91</v>
      </c>
      <c r="C55" s="12" t="s">
        <v>97</v>
      </c>
      <c r="D55" s="42">
        <f>H55/U55</f>
        <v>0.61599999999999999</v>
      </c>
      <c r="E55" s="61">
        <v>130</v>
      </c>
      <c r="F55" s="42">
        <f>E55/200</f>
        <v>0.65</v>
      </c>
      <c r="G55" s="43"/>
      <c r="H55" s="107">
        <f>SUM(J55,L55,N55,P55,R55)</f>
        <v>154</v>
      </c>
      <c r="I55" s="78"/>
      <c r="J55" s="108">
        <v>36</v>
      </c>
      <c r="K55" s="78"/>
      <c r="L55" s="108">
        <v>30</v>
      </c>
      <c r="M55" s="78"/>
      <c r="N55" s="108">
        <v>33</v>
      </c>
      <c r="O55" s="78"/>
      <c r="P55" s="131">
        <v>24</v>
      </c>
      <c r="Q55" s="88"/>
      <c r="R55" s="108">
        <v>31</v>
      </c>
      <c r="S55" s="80"/>
      <c r="T55" s="131">
        <v>28</v>
      </c>
      <c r="U55" s="25">
        <v>250</v>
      </c>
      <c r="V55" s="13"/>
      <c r="W55" s="156">
        <f>SUM(J55,L55,N55,P55,R55,T55)</f>
        <v>182</v>
      </c>
      <c r="X55" s="10"/>
      <c r="Y55" s="140">
        <v>130</v>
      </c>
      <c r="Z55" s="46"/>
      <c r="AA55" s="145"/>
      <c r="AB55" s="141"/>
    </row>
    <row r="56" spans="1:28" x14ac:dyDescent="0.3">
      <c r="A56" s="128" t="s">
        <v>302</v>
      </c>
      <c r="B56" s="8"/>
      <c r="C56" s="8"/>
      <c r="D56" s="43"/>
      <c r="E56" s="62"/>
      <c r="F56" s="43"/>
      <c r="G56" s="43"/>
      <c r="H56" s="9"/>
      <c r="I56" s="78"/>
      <c r="J56" s="109"/>
      <c r="K56" s="109"/>
      <c r="L56" s="109"/>
      <c r="M56" s="78"/>
      <c r="N56" s="78"/>
      <c r="O56" s="78"/>
      <c r="P56" s="78"/>
      <c r="Q56" s="78"/>
      <c r="R56" s="78"/>
      <c r="S56" s="78"/>
      <c r="T56" s="78"/>
      <c r="U56" s="30"/>
      <c r="V56" s="28"/>
      <c r="W56" s="157"/>
      <c r="X56" s="10"/>
      <c r="Y56" s="46"/>
      <c r="Z56" s="46"/>
      <c r="AA56" s="46"/>
      <c r="AB56" s="141"/>
    </row>
    <row r="57" spans="1:28" x14ac:dyDescent="0.3">
      <c r="A57" s="18" t="s">
        <v>306</v>
      </c>
      <c r="B57" s="12" t="s">
        <v>63</v>
      </c>
      <c r="C57" s="12" t="s">
        <v>266</v>
      </c>
      <c r="D57" s="42">
        <f>H57/U57</f>
        <v>0.62</v>
      </c>
      <c r="E57" s="11">
        <v>124</v>
      </c>
      <c r="F57" s="42">
        <f>E57/200</f>
        <v>0.62</v>
      </c>
      <c r="G57" s="30"/>
      <c r="H57" s="107">
        <f>SUM(J57,L57,N57,P57,R57)</f>
        <v>124</v>
      </c>
      <c r="I57" s="28"/>
      <c r="J57" s="131">
        <v>0</v>
      </c>
      <c r="K57" s="78"/>
      <c r="L57" s="108">
        <v>35</v>
      </c>
      <c r="M57" s="109"/>
      <c r="N57" s="108">
        <v>27</v>
      </c>
      <c r="O57" s="78"/>
      <c r="P57" s="131">
        <v>27</v>
      </c>
      <c r="Q57" s="78"/>
      <c r="R57" s="108">
        <v>35</v>
      </c>
      <c r="S57" s="78"/>
      <c r="T57" s="108">
        <v>35</v>
      </c>
      <c r="U57" s="25">
        <v>200</v>
      </c>
      <c r="V57" s="28"/>
      <c r="W57" s="156">
        <f>SUM(J57,L57,N57,P57,R57,T57)</f>
        <v>159</v>
      </c>
      <c r="X57" s="10"/>
      <c r="Y57" s="140">
        <v>132</v>
      </c>
      <c r="Z57" s="46"/>
      <c r="AA57" s="145" t="s">
        <v>337</v>
      </c>
      <c r="AB57" s="141"/>
    </row>
    <row r="58" spans="1:28" x14ac:dyDescent="0.3">
      <c r="A58" s="18" t="s">
        <v>307</v>
      </c>
      <c r="B58" s="12" t="s">
        <v>54</v>
      </c>
      <c r="C58" s="12" t="s">
        <v>32</v>
      </c>
      <c r="D58" s="42">
        <f>H58/U58</f>
        <v>0.61</v>
      </c>
      <c r="E58" s="61">
        <v>122</v>
      </c>
      <c r="F58" s="42">
        <f>E58/200</f>
        <v>0.61</v>
      </c>
      <c r="G58" s="43"/>
      <c r="H58" s="107">
        <f>SUM(J58,L58,N58,P58,R58)</f>
        <v>122</v>
      </c>
      <c r="I58" s="78"/>
      <c r="J58" s="131">
        <v>0</v>
      </c>
      <c r="K58" s="78"/>
      <c r="L58" s="108">
        <v>35</v>
      </c>
      <c r="M58" s="109"/>
      <c r="N58" s="108">
        <v>30</v>
      </c>
      <c r="O58" s="78"/>
      <c r="P58" s="131">
        <v>23</v>
      </c>
      <c r="Q58" s="88"/>
      <c r="R58" s="108">
        <v>34</v>
      </c>
      <c r="S58" s="80"/>
      <c r="T58" s="108">
        <v>33</v>
      </c>
      <c r="U58" s="25">
        <v>200</v>
      </c>
      <c r="V58" s="28"/>
      <c r="W58" s="156">
        <f>SUM(J58,L58,N58,P58,R58,T58)</f>
        <v>155</v>
      </c>
      <c r="X58" s="10"/>
      <c r="Y58" s="140">
        <v>132</v>
      </c>
      <c r="Z58" s="46"/>
      <c r="AA58" s="145" t="s">
        <v>338</v>
      </c>
      <c r="AB58" s="141"/>
    </row>
    <row r="59" spans="1:28" x14ac:dyDescent="0.3">
      <c r="A59" s="18" t="s">
        <v>308</v>
      </c>
      <c r="B59" s="26" t="s">
        <v>76</v>
      </c>
      <c r="C59" s="26" t="s">
        <v>77</v>
      </c>
      <c r="D59" s="42">
        <f>H59/U59</f>
        <v>0.624</v>
      </c>
      <c r="E59" s="61">
        <v>129</v>
      </c>
      <c r="F59" s="42">
        <f>E59/200</f>
        <v>0.64500000000000002</v>
      </c>
      <c r="G59" s="43"/>
      <c r="H59" s="107">
        <f>SUM(J59,L59,N59,P59,R59)</f>
        <v>156</v>
      </c>
      <c r="I59" s="78"/>
      <c r="J59" s="108">
        <v>34</v>
      </c>
      <c r="K59" s="109"/>
      <c r="L59" s="108">
        <v>31</v>
      </c>
      <c r="M59" s="78"/>
      <c r="N59" s="131">
        <v>27</v>
      </c>
      <c r="O59" s="78"/>
      <c r="P59" s="108">
        <v>28</v>
      </c>
      <c r="Q59" s="78"/>
      <c r="R59" s="108">
        <v>36</v>
      </c>
      <c r="S59" s="78"/>
      <c r="T59" s="131">
        <v>0</v>
      </c>
      <c r="U59" s="25">
        <v>250</v>
      </c>
      <c r="V59" s="28"/>
      <c r="W59" s="156">
        <f>SUM(J59,L59,N59,P59,R59,T59)</f>
        <v>156</v>
      </c>
      <c r="X59" s="10"/>
      <c r="Y59" s="140">
        <v>129</v>
      </c>
      <c r="Z59" s="46"/>
      <c r="AA59" s="145"/>
      <c r="AB59" s="141"/>
    </row>
    <row r="60" spans="1:28" x14ac:dyDescent="0.3">
      <c r="A60" s="18" t="s">
        <v>309</v>
      </c>
      <c r="B60" s="12" t="s">
        <v>282</v>
      </c>
      <c r="C60" s="12" t="s">
        <v>283</v>
      </c>
      <c r="D60" s="42">
        <f>H60/U60</f>
        <v>0.63500000000000001</v>
      </c>
      <c r="E60" s="11">
        <v>127</v>
      </c>
      <c r="F60" s="42">
        <f>E60/200</f>
        <v>0.63500000000000001</v>
      </c>
      <c r="G60" s="30"/>
      <c r="H60" s="107">
        <f>SUM(J60,L60,N60,P60,R60)</f>
        <v>127</v>
      </c>
      <c r="I60" s="28"/>
      <c r="J60" s="131">
        <v>0</v>
      </c>
      <c r="K60" s="78"/>
      <c r="L60" s="108">
        <v>35</v>
      </c>
      <c r="M60" s="109"/>
      <c r="N60" s="108">
        <v>32</v>
      </c>
      <c r="O60" s="78"/>
      <c r="P60" s="108">
        <v>29</v>
      </c>
      <c r="Q60" s="78"/>
      <c r="R60" s="108">
        <v>31</v>
      </c>
      <c r="S60" s="78"/>
      <c r="T60" s="131">
        <v>24</v>
      </c>
      <c r="U60" s="25">
        <v>200</v>
      </c>
      <c r="V60" s="28"/>
      <c r="W60" s="156">
        <f>SUM(J60,L60,N60,P60,R60,T60)</f>
        <v>151</v>
      </c>
      <c r="X60" s="10"/>
      <c r="Y60" s="140">
        <v>127</v>
      </c>
      <c r="Z60" s="46"/>
      <c r="AA60" s="145"/>
      <c r="AB60" s="141"/>
    </row>
    <row r="61" spans="1:28" x14ac:dyDescent="0.3">
      <c r="A61" s="18" t="s">
        <v>310</v>
      </c>
      <c r="B61" s="24" t="s">
        <v>272</v>
      </c>
      <c r="C61" s="24" t="s">
        <v>273</v>
      </c>
      <c r="D61" s="42">
        <f>H61/U61</f>
        <v>0.67333333333333334</v>
      </c>
      <c r="E61" s="61">
        <v>101</v>
      </c>
      <c r="F61" s="42">
        <f>E61/150</f>
        <v>0.67333333333333334</v>
      </c>
      <c r="G61" s="43"/>
      <c r="H61" s="107">
        <f>SUM(J61,L61,N61,P61,R61)</f>
        <v>101</v>
      </c>
      <c r="I61" s="78"/>
      <c r="J61" s="130">
        <v>0</v>
      </c>
      <c r="K61" s="78"/>
      <c r="L61" s="108">
        <v>34</v>
      </c>
      <c r="M61" s="109"/>
      <c r="N61" s="108">
        <v>32</v>
      </c>
      <c r="O61" s="78"/>
      <c r="P61" s="131">
        <v>0</v>
      </c>
      <c r="Q61" s="88"/>
      <c r="R61" s="108">
        <v>35</v>
      </c>
      <c r="S61" s="88"/>
      <c r="T61" s="108">
        <v>25</v>
      </c>
      <c r="U61" s="25">
        <v>150</v>
      </c>
      <c r="V61" s="28"/>
      <c r="W61" s="156">
        <f>SUM(J61,L61,N61,P61,R61,T61)</f>
        <v>126</v>
      </c>
      <c r="X61" s="10"/>
      <c r="Y61" s="140">
        <v>126</v>
      </c>
      <c r="Z61" s="46"/>
      <c r="AA61" s="145"/>
      <c r="AB61" s="141"/>
    </row>
    <row r="62" spans="1:28" x14ac:dyDescent="0.3">
      <c r="A62" s="18" t="s">
        <v>311</v>
      </c>
      <c r="B62" s="26" t="s">
        <v>151</v>
      </c>
      <c r="C62" s="26" t="s">
        <v>152</v>
      </c>
      <c r="D62" s="42">
        <f>H62/U62</f>
        <v>0.62666666666666671</v>
      </c>
      <c r="E62" s="61">
        <v>94</v>
      </c>
      <c r="F62" s="42">
        <f>E62/150</f>
        <v>0.62666666666666671</v>
      </c>
      <c r="G62" s="43"/>
      <c r="H62" s="107">
        <f>SUM(J62,L62,N62,P62,R62)</f>
        <v>94</v>
      </c>
      <c r="I62" s="78"/>
      <c r="J62" s="108">
        <v>35</v>
      </c>
      <c r="K62" s="78"/>
      <c r="L62" s="131">
        <v>0</v>
      </c>
      <c r="M62" s="78"/>
      <c r="N62" s="108">
        <v>31</v>
      </c>
      <c r="O62" s="78"/>
      <c r="P62" s="108">
        <v>28</v>
      </c>
      <c r="Q62" s="78"/>
      <c r="R62" s="131">
        <v>0</v>
      </c>
      <c r="S62" s="78"/>
      <c r="T62" s="114">
        <v>29</v>
      </c>
      <c r="U62" s="25">
        <v>150</v>
      </c>
      <c r="V62" s="13"/>
      <c r="W62" s="156">
        <f>SUM(J62,L62,N62,P62,R62,T62)</f>
        <v>123</v>
      </c>
      <c r="X62" s="10"/>
      <c r="Y62" s="140">
        <v>123</v>
      </c>
      <c r="Z62" s="46"/>
      <c r="AA62" s="145"/>
      <c r="AB62" s="141"/>
    </row>
    <row r="63" spans="1:28" x14ac:dyDescent="0.3">
      <c r="A63" s="18" t="s">
        <v>311</v>
      </c>
      <c r="B63" s="26" t="s">
        <v>103</v>
      </c>
      <c r="C63" s="26" t="s">
        <v>102</v>
      </c>
      <c r="D63" s="42">
        <f>H63/U63</f>
        <v>0.61499999999999999</v>
      </c>
      <c r="E63" s="61">
        <v>123</v>
      </c>
      <c r="F63" s="42">
        <f>E63/200</f>
        <v>0.61499999999999999</v>
      </c>
      <c r="G63" s="43"/>
      <c r="H63" s="107">
        <f>SUM(J63,L63,N63,P63,R63)</f>
        <v>123</v>
      </c>
      <c r="I63" s="78"/>
      <c r="J63" s="131">
        <v>0</v>
      </c>
      <c r="K63" s="78"/>
      <c r="L63" s="108">
        <v>36</v>
      </c>
      <c r="M63" s="109"/>
      <c r="N63" s="108">
        <v>30</v>
      </c>
      <c r="O63" s="78"/>
      <c r="P63" s="108">
        <v>28</v>
      </c>
      <c r="Q63" s="78"/>
      <c r="R63" s="108">
        <v>29</v>
      </c>
      <c r="S63" s="78"/>
      <c r="T63" s="130">
        <v>24</v>
      </c>
      <c r="U63" s="25">
        <v>200</v>
      </c>
      <c r="V63" s="28"/>
      <c r="W63" s="156">
        <f>SUM(J63,L63,N63,P63,R63,T63)</f>
        <v>147</v>
      </c>
      <c r="X63" s="10"/>
      <c r="Y63" s="140">
        <v>123</v>
      </c>
      <c r="Z63" s="46"/>
      <c r="AA63" s="145"/>
      <c r="AB63" s="141"/>
    </row>
    <row r="64" spans="1:28" x14ac:dyDescent="0.3">
      <c r="A64" s="18" t="s">
        <v>313</v>
      </c>
      <c r="B64" s="12" t="s">
        <v>67</v>
      </c>
      <c r="C64" s="12" t="s">
        <v>68</v>
      </c>
      <c r="D64" s="42">
        <f>H64/U64</f>
        <v>0.59</v>
      </c>
      <c r="E64" s="61">
        <v>118</v>
      </c>
      <c r="F64" s="42">
        <f>E64/200</f>
        <v>0.59</v>
      </c>
      <c r="G64" s="43"/>
      <c r="H64" s="107">
        <f>SUM(J64,L64,N64,P64,R64)</f>
        <v>118</v>
      </c>
      <c r="I64" s="78"/>
      <c r="J64" s="108">
        <v>32</v>
      </c>
      <c r="K64" s="109"/>
      <c r="L64" s="108">
        <v>32</v>
      </c>
      <c r="M64" s="78"/>
      <c r="N64" s="131">
        <v>0</v>
      </c>
      <c r="O64" s="78"/>
      <c r="P64" s="108">
        <v>30</v>
      </c>
      <c r="Q64" s="88"/>
      <c r="R64" s="131">
        <v>24</v>
      </c>
      <c r="S64" s="80"/>
      <c r="T64" s="108">
        <v>27</v>
      </c>
      <c r="U64" s="25">
        <v>200</v>
      </c>
      <c r="V64" s="13"/>
      <c r="W64" s="156">
        <f>SUM(J64,L64,N64,P64,R64,T64)</f>
        <v>145</v>
      </c>
      <c r="X64" s="10"/>
      <c r="Y64" s="140">
        <v>121</v>
      </c>
      <c r="Z64" s="46"/>
      <c r="AA64" s="145"/>
      <c r="AB64" s="141"/>
    </row>
    <row r="65" spans="1:28" x14ac:dyDescent="0.3">
      <c r="A65" s="18" t="s">
        <v>314</v>
      </c>
      <c r="B65" s="12" t="s">
        <v>52</v>
      </c>
      <c r="C65" s="12" t="s">
        <v>53</v>
      </c>
      <c r="D65" s="42">
        <f>H65/U65</f>
        <v>0.59499999999999997</v>
      </c>
      <c r="E65" s="61">
        <v>119</v>
      </c>
      <c r="F65" s="42">
        <f>E65/200</f>
        <v>0.59499999999999997</v>
      </c>
      <c r="G65" s="43"/>
      <c r="H65" s="107">
        <f>SUM(J65,L65,N65,P65,R65)</f>
        <v>119</v>
      </c>
      <c r="I65" s="78"/>
      <c r="J65" s="108">
        <v>37</v>
      </c>
      <c r="K65" s="109"/>
      <c r="L65" s="108">
        <v>30</v>
      </c>
      <c r="M65" s="78"/>
      <c r="N65" s="131">
        <v>0</v>
      </c>
      <c r="O65" s="78"/>
      <c r="P65" s="108">
        <v>24</v>
      </c>
      <c r="Q65" s="78"/>
      <c r="R65" s="108">
        <v>28</v>
      </c>
      <c r="S65" s="78"/>
      <c r="T65" s="131">
        <v>0</v>
      </c>
      <c r="U65" s="25">
        <v>200</v>
      </c>
      <c r="V65" s="28"/>
      <c r="W65" s="156">
        <f>SUM(J65,L65,N65,P65,R65,T65)</f>
        <v>119</v>
      </c>
      <c r="X65" s="10"/>
      <c r="Y65" s="140">
        <v>119</v>
      </c>
      <c r="Z65" s="46"/>
      <c r="AA65" s="145"/>
      <c r="AB65" s="141"/>
    </row>
    <row r="66" spans="1:28" x14ac:dyDescent="0.3">
      <c r="A66" s="18" t="s">
        <v>315</v>
      </c>
      <c r="B66" s="12" t="s">
        <v>83</v>
      </c>
      <c r="C66" s="12" t="s">
        <v>115</v>
      </c>
      <c r="D66" s="42">
        <f>H66/U66</f>
        <v>0.51200000000000001</v>
      </c>
      <c r="E66" s="11">
        <v>111</v>
      </c>
      <c r="F66" s="42">
        <f>E66/200</f>
        <v>0.55500000000000005</v>
      </c>
      <c r="G66" s="30"/>
      <c r="H66" s="107">
        <f>SUM(J66,L66,N66,P66,R66)</f>
        <v>128</v>
      </c>
      <c r="I66" s="28"/>
      <c r="J66" s="108">
        <v>31</v>
      </c>
      <c r="K66" s="109"/>
      <c r="L66" s="108">
        <v>31</v>
      </c>
      <c r="M66" s="78"/>
      <c r="N66" s="108">
        <v>25</v>
      </c>
      <c r="O66" s="78"/>
      <c r="P66" s="131">
        <v>17</v>
      </c>
      <c r="Q66" s="78"/>
      <c r="R66" s="131">
        <v>24</v>
      </c>
      <c r="S66" s="78"/>
      <c r="T66" s="108">
        <v>24</v>
      </c>
      <c r="U66" s="25">
        <v>250</v>
      </c>
      <c r="V66" s="28"/>
      <c r="W66" s="156">
        <f>SUM(J66,L66,N66,P66,R66,T66)</f>
        <v>152</v>
      </c>
      <c r="X66" s="10"/>
      <c r="Y66" s="140">
        <v>111</v>
      </c>
      <c r="Z66" s="46"/>
      <c r="AA66" s="145"/>
      <c r="AB66" s="141"/>
    </row>
    <row r="67" spans="1:28" x14ac:dyDescent="0.3">
      <c r="A67" s="18" t="s">
        <v>315</v>
      </c>
      <c r="B67" s="12" t="s">
        <v>96</v>
      </c>
      <c r="C67" s="12" t="s">
        <v>140</v>
      </c>
      <c r="D67" s="42">
        <f>H67/U67</f>
        <v>0.51</v>
      </c>
      <c r="E67" s="61">
        <v>102</v>
      </c>
      <c r="F67" s="42">
        <f>E67/200</f>
        <v>0.51</v>
      </c>
      <c r="G67" s="43"/>
      <c r="H67" s="107">
        <f>SUM(J67,L67,N67,P67,R67)</f>
        <v>102</v>
      </c>
      <c r="I67" s="78"/>
      <c r="J67" s="108">
        <v>28</v>
      </c>
      <c r="K67" s="109"/>
      <c r="L67" s="108">
        <v>34</v>
      </c>
      <c r="M67" s="78"/>
      <c r="N67" s="131">
        <v>0</v>
      </c>
      <c r="O67" s="78"/>
      <c r="P67" s="131">
        <v>16</v>
      </c>
      <c r="Q67" s="88"/>
      <c r="R67" s="108">
        <v>24</v>
      </c>
      <c r="S67" s="80"/>
      <c r="T67" s="108">
        <v>25</v>
      </c>
      <c r="U67" s="25">
        <v>200</v>
      </c>
      <c r="V67" s="28"/>
      <c r="W67" s="156">
        <f>SUM(J67,L67,N67,P67,R67,T67)</f>
        <v>127</v>
      </c>
      <c r="X67" s="10"/>
      <c r="Y67" s="140">
        <v>111</v>
      </c>
      <c r="Z67" s="46"/>
      <c r="AA67" s="145"/>
      <c r="AB67" s="141"/>
    </row>
    <row r="68" spans="1:28" x14ac:dyDescent="0.3">
      <c r="A68" s="18" t="s">
        <v>317</v>
      </c>
      <c r="B68" s="12" t="s">
        <v>83</v>
      </c>
      <c r="C68" s="12" t="s">
        <v>60</v>
      </c>
      <c r="D68" s="42">
        <f>H68/U68</f>
        <v>0.54500000000000004</v>
      </c>
      <c r="E68" s="11">
        <v>109</v>
      </c>
      <c r="F68" s="42">
        <f>E68/200</f>
        <v>0.54500000000000004</v>
      </c>
      <c r="G68" s="30"/>
      <c r="H68" s="107">
        <f>SUM(J68,L68,N68,P68,R68)</f>
        <v>109</v>
      </c>
      <c r="I68" s="28"/>
      <c r="J68" s="131">
        <v>0</v>
      </c>
      <c r="K68" s="78"/>
      <c r="L68" s="108">
        <v>35</v>
      </c>
      <c r="M68" s="109"/>
      <c r="N68" s="108">
        <v>30</v>
      </c>
      <c r="O68" s="78"/>
      <c r="P68" s="108">
        <v>22</v>
      </c>
      <c r="Q68" s="78"/>
      <c r="R68" s="108">
        <v>22</v>
      </c>
      <c r="S68" s="78"/>
      <c r="T68" s="131">
        <v>0</v>
      </c>
      <c r="U68" s="25">
        <v>200</v>
      </c>
      <c r="V68" s="28"/>
      <c r="W68" s="156">
        <f>SUM(J68,L68,N68,P68,R68,T68)</f>
        <v>109</v>
      </c>
      <c r="X68" s="10"/>
      <c r="Y68" s="140">
        <v>109</v>
      </c>
      <c r="Z68" s="46"/>
      <c r="AA68" s="145"/>
      <c r="AB68" s="141"/>
    </row>
    <row r="69" spans="1:28" x14ac:dyDescent="0.3">
      <c r="A69" s="128" t="s">
        <v>303</v>
      </c>
      <c r="B69" s="13"/>
      <c r="C69" s="13"/>
      <c r="D69" s="43"/>
      <c r="E69" s="10"/>
      <c r="F69" s="43"/>
      <c r="G69" s="30"/>
      <c r="H69" s="9"/>
      <c r="I69" s="28"/>
      <c r="J69" s="78"/>
      <c r="K69" s="78"/>
      <c r="L69" s="109"/>
      <c r="M69" s="109"/>
      <c r="N69" s="109"/>
      <c r="O69" s="78"/>
      <c r="P69" s="78"/>
      <c r="Q69" s="78"/>
      <c r="R69" s="78"/>
      <c r="S69" s="78"/>
      <c r="T69" s="78"/>
      <c r="U69" s="30"/>
      <c r="V69" s="28"/>
      <c r="W69" s="157"/>
      <c r="X69" s="10"/>
      <c r="Y69" s="46"/>
      <c r="Z69" s="46"/>
      <c r="AA69" s="46"/>
      <c r="AB69" s="141"/>
    </row>
    <row r="70" spans="1:28" x14ac:dyDescent="0.3">
      <c r="A70" s="18" t="s">
        <v>306</v>
      </c>
      <c r="B70" s="26" t="s">
        <v>113</v>
      </c>
      <c r="C70" s="26" t="s">
        <v>114</v>
      </c>
      <c r="D70" s="42">
        <f>H70/U70</f>
        <v>0.58799999999999997</v>
      </c>
      <c r="E70" s="11">
        <v>122</v>
      </c>
      <c r="F70" s="42">
        <f>E70/200</f>
        <v>0.61</v>
      </c>
      <c r="G70" s="30"/>
      <c r="H70" s="107">
        <f>SUM(J70,L70,N70,P70,R70)</f>
        <v>147</v>
      </c>
      <c r="I70" s="28"/>
      <c r="J70" s="108">
        <v>33</v>
      </c>
      <c r="K70" s="78"/>
      <c r="L70" s="131">
        <v>25</v>
      </c>
      <c r="M70" s="78"/>
      <c r="N70" s="108">
        <v>27</v>
      </c>
      <c r="O70" s="78"/>
      <c r="P70" s="108">
        <v>25</v>
      </c>
      <c r="Q70" s="78"/>
      <c r="R70" s="108">
        <v>37</v>
      </c>
      <c r="S70" s="78"/>
      <c r="T70" s="131">
        <v>25</v>
      </c>
      <c r="U70" s="25">
        <v>250</v>
      </c>
      <c r="V70" s="28"/>
      <c r="W70" s="156">
        <f>SUM(J70,L70,N70,P70,R70,T70)</f>
        <v>172</v>
      </c>
      <c r="X70" s="10"/>
      <c r="Y70" s="140">
        <v>122</v>
      </c>
      <c r="Z70" s="46"/>
      <c r="AA70" s="145" t="s">
        <v>339</v>
      </c>
      <c r="AB70" s="141"/>
    </row>
    <row r="71" spans="1:28" x14ac:dyDescent="0.3">
      <c r="A71" s="18" t="s">
        <v>307</v>
      </c>
      <c r="B71" s="26" t="s">
        <v>200</v>
      </c>
      <c r="C71" s="26" t="s">
        <v>201</v>
      </c>
      <c r="D71" s="42">
        <f>H71/U71</f>
        <v>0.56499999999999995</v>
      </c>
      <c r="E71" s="11">
        <v>113</v>
      </c>
      <c r="F71" s="42">
        <f>E71/200</f>
        <v>0.56499999999999995</v>
      </c>
      <c r="G71" s="30"/>
      <c r="H71" s="107">
        <f>SUM(J71,L71,N71,P71,R71)</f>
        <v>113</v>
      </c>
      <c r="I71" s="28"/>
      <c r="J71" s="108">
        <v>26</v>
      </c>
      <c r="K71" s="109"/>
      <c r="L71" s="108">
        <v>30</v>
      </c>
      <c r="M71" s="78"/>
      <c r="N71" s="131">
        <v>0</v>
      </c>
      <c r="O71" s="78"/>
      <c r="P71" s="131">
        <v>25</v>
      </c>
      <c r="Q71" s="78"/>
      <c r="R71" s="108">
        <v>32</v>
      </c>
      <c r="S71" s="78"/>
      <c r="T71" s="108">
        <v>33</v>
      </c>
      <c r="U71" s="25">
        <v>200</v>
      </c>
      <c r="V71" s="28"/>
      <c r="W71" s="156">
        <f>SUM(J71,L71,N71,P71,R71,T71)</f>
        <v>146</v>
      </c>
      <c r="X71" s="10"/>
      <c r="Y71" s="140">
        <v>121</v>
      </c>
      <c r="Z71" s="46"/>
      <c r="AA71" s="145" t="s">
        <v>340</v>
      </c>
      <c r="AB71" s="141"/>
    </row>
    <row r="72" spans="1:28" x14ac:dyDescent="0.3">
      <c r="A72" s="18" t="s">
        <v>308</v>
      </c>
      <c r="B72" s="26" t="s">
        <v>279</v>
      </c>
      <c r="C72" s="26" t="s">
        <v>280</v>
      </c>
      <c r="D72" s="42">
        <f>H72/U72</f>
        <v>0.6</v>
      </c>
      <c r="E72" s="11">
        <v>90</v>
      </c>
      <c r="F72" s="42">
        <f>E72/150</f>
        <v>0.6</v>
      </c>
      <c r="G72" s="30"/>
      <c r="H72" s="107">
        <f>SUM(J72,L72,N72,P72,R72)</f>
        <v>90</v>
      </c>
      <c r="I72" s="28"/>
      <c r="J72" s="131">
        <v>0</v>
      </c>
      <c r="K72" s="78"/>
      <c r="L72" s="108">
        <v>27</v>
      </c>
      <c r="M72" s="109"/>
      <c r="N72" s="108">
        <v>26</v>
      </c>
      <c r="O72" s="78"/>
      <c r="P72" s="131">
        <v>0</v>
      </c>
      <c r="Q72" s="78"/>
      <c r="R72" s="108">
        <v>37</v>
      </c>
      <c r="S72" s="78"/>
      <c r="T72" s="108">
        <v>25</v>
      </c>
      <c r="U72" s="25">
        <v>150</v>
      </c>
      <c r="V72" s="28"/>
      <c r="W72" s="156">
        <f>SUM(J72,L72,N72,P72,R72,T72)</f>
        <v>115</v>
      </c>
      <c r="X72" s="10"/>
      <c r="Y72" s="140">
        <v>115</v>
      </c>
      <c r="Z72" s="46"/>
      <c r="AA72" s="145"/>
      <c r="AB72" s="141"/>
    </row>
    <row r="73" spans="1:28" x14ac:dyDescent="0.3">
      <c r="A73" s="18" t="s">
        <v>308</v>
      </c>
      <c r="B73" s="24" t="s">
        <v>141</v>
      </c>
      <c r="C73" s="24" t="s">
        <v>140</v>
      </c>
      <c r="D73" s="42">
        <f>H73/U73</f>
        <v>0.56000000000000005</v>
      </c>
      <c r="E73" s="61">
        <v>112</v>
      </c>
      <c r="F73" s="42">
        <f>E73/200</f>
        <v>0.56000000000000005</v>
      </c>
      <c r="G73" s="43"/>
      <c r="H73" s="107">
        <f>SUM(J73,L73,N73,P73,R73)</f>
        <v>112</v>
      </c>
      <c r="I73" s="78"/>
      <c r="J73" s="108">
        <v>25</v>
      </c>
      <c r="K73" s="109"/>
      <c r="L73" s="108">
        <v>34</v>
      </c>
      <c r="M73" s="78"/>
      <c r="N73" s="131">
        <v>0</v>
      </c>
      <c r="O73" s="78"/>
      <c r="P73" s="131">
        <v>26</v>
      </c>
      <c r="Q73" s="88"/>
      <c r="R73" s="108">
        <v>27</v>
      </c>
      <c r="S73" s="80"/>
      <c r="T73" s="108">
        <v>29</v>
      </c>
      <c r="U73" s="25">
        <v>200</v>
      </c>
      <c r="V73" s="28"/>
      <c r="W73" s="156">
        <f>SUM(J73,L73,N73,P73,R73,T73)</f>
        <v>141</v>
      </c>
      <c r="X73" s="10"/>
      <c r="Y73" s="140">
        <v>115</v>
      </c>
      <c r="Z73" s="46"/>
      <c r="AA73" s="145"/>
      <c r="AB73" s="141"/>
    </row>
    <row r="74" spans="1:28" x14ac:dyDescent="0.3">
      <c r="A74" s="18" t="s">
        <v>308</v>
      </c>
      <c r="B74" s="26" t="s">
        <v>196</v>
      </c>
      <c r="C74" s="26" t="s">
        <v>197</v>
      </c>
      <c r="D74" s="42">
        <f>H74/U74</f>
        <v>0.55500000000000005</v>
      </c>
      <c r="E74" s="11">
        <v>111</v>
      </c>
      <c r="F74" s="42">
        <f>E74/200</f>
        <v>0.55500000000000005</v>
      </c>
      <c r="G74" s="30"/>
      <c r="H74" s="107">
        <f>SUM(J74,L74,N74,P74,R74)</f>
        <v>111</v>
      </c>
      <c r="I74" s="28"/>
      <c r="J74" s="108">
        <v>30</v>
      </c>
      <c r="K74" s="109"/>
      <c r="L74" s="108">
        <v>21</v>
      </c>
      <c r="M74" s="78"/>
      <c r="N74" s="131">
        <v>0</v>
      </c>
      <c r="O74" s="78"/>
      <c r="P74" s="131">
        <v>25</v>
      </c>
      <c r="Q74" s="78"/>
      <c r="R74" s="108">
        <v>35</v>
      </c>
      <c r="S74" s="78"/>
      <c r="T74" s="108">
        <v>29</v>
      </c>
      <c r="U74" s="25">
        <v>200</v>
      </c>
      <c r="V74" s="28"/>
      <c r="W74" s="156">
        <f>SUM(J74,L74,N74,P74,R74,T74)</f>
        <v>140</v>
      </c>
      <c r="X74" s="10"/>
      <c r="Y74" s="140">
        <v>115</v>
      </c>
      <c r="Z74" s="46"/>
      <c r="AA74" s="145"/>
      <c r="AB74" s="141"/>
    </row>
    <row r="75" spans="1:28" x14ac:dyDescent="0.3">
      <c r="A75" s="18" t="s">
        <v>311</v>
      </c>
      <c r="B75" s="24" t="s">
        <v>181</v>
      </c>
      <c r="C75" s="24" t="s">
        <v>182</v>
      </c>
      <c r="D75" s="42">
        <f>H75/U75</f>
        <v>0.55000000000000004</v>
      </c>
      <c r="E75" s="61">
        <v>110</v>
      </c>
      <c r="F75" s="42">
        <f>E75/200</f>
        <v>0.55000000000000004</v>
      </c>
      <c r="G75" s="43"/>
      <c r="H75" s="107">
        <f>SUM(J75,L75,N75,P75,R75)</f>
        <v>110</v>
      </c>
      <c r="I75" s="78"/>
      <c r="J75" s="114">
        <v>28</v>
      </c>
      <c r="K75" s="78"/>
      <c r="L75" s="108">
        <v>30</v>
      </c>
      <c r="M75" s="109"/>
      <c r="N75" s="108">
        <v>29</v>
      </c>
      <c r="O75" s="78"/>
      <c r="P75" s="131">
        <v>0</v>
      </c>
      <c r="Q75" s="78"/>
      <c r="R75" s="108">
        <v>23</v>
      </c>
      <c r="S75" s="78"/>
      <c r="T75" s="130">
        <v>0</v>
      </c>
      <c r="U75" s="25">
        <v>200</v>
      </c>
      <c r="V75" s="28"/>
      <c r="W75" s="156">
        <f>SUM(J75,L75,N75,P75,R75,T75)</f>
        <v>110</v>
      </c>
      <c r="X75" s="10"/>
      <c r="Y75" s="140">
        <v>110</v>
      </c>
      <c r="Z75" s="46"/>
      <c r="AA75" s="145"/>
      <c r="AB75" s="141"/>
    </row>
    <row r="76" spans="1:28" x14ac:dyDescent="0.3">
      <c r="A76" s="18" t="s">
        <v>312</v>
      </c>
      <c r="B76" s="26" t="s">
        <v>36</v>
      </c>
      <c r="C76" s="26" t="s">
        <v>37</v>
      </c>
      <c r="D76" s="42">
        <f>H76/U76</f>
        <v>0.52</v>
      </c>
      <c r="E76" s="61">
        <v>104</v>
      </c>
      <c r="F76" s="42">
        <f>E76/200</f>
        <v>0.52</v>
      </c>
      <c r="G76" s="43"/>
      <c r="H76" s="107">
        <f>SUM(J76,L76,N76,P76,R76)</f>
        <v>104</v>
      </c>
      <c r="I76" s="78"/>
      <c r="J76" s="131">
        <v>0</v>
      </c>
      <c r="K76" s="78"/>
      <c r="L76" s="108">
        <v>28</v>
      </c>
      <c r="M76" s="109"/>
      <c r="N76" s="108">
        <v>18</v>
      </c>
      <c r="O76" s="78"/>
      <c r="P76" s="131">
        <v>27</v>
      </c>
      <c r="Q76" s="88"/>
      <c r="R76" s="108">
        <v>31</v>
      </c>
      <c r="S76" s="80"/>
      <c r="T76" s="108">
        <v>29</v>
      </c>
      <c r="U76" s="25">
        <v>200</v>
      </c>
      <c r="V76" s="28"/>
      <c r="W76" s="156">
        <f>SUM(J76,L76,N76,P76,R76,T76)</f>
        <v>133</v>
      </c>
      <c r="X76" s="10"/>
      <c r="Y76" s="140">
        <v>106</v>
      </c>
      <c r="Z76" s="46"/>
      <c r="AA76" s="145"/>
      <c r="AB76" s="141"/>
    </row>
    <row r="77" spans="1:28" x14ac:dyDescent="0.3">
      <c r="A77" s="18" t="s">
        <v>313</v>
      </c>
      <c r="B77" s="26" t="s">
        <v>64</v>
      </c>
      <c r="C77" s="26" t="s">
        <v>111</v>
      </c>
      <c r="D77" s="42">
        <f>H77/U77</f>
        <v>0.49199999999999999</v>
      </c>
      <c r="E77" s="11">
        <v>102</v>
      </c>
      <c r="F77" s="42">
        <f>E77/200</f>
        <v>0.51</v>
      </c>
      <c r="G77" s="30"/>
      <c r="H77" s="107">
        <f>SUM(J77,L77,N77,P77,R77)</f>
        <v>123</v>
      </c>
      <c r="I77" s="28"/>
      <c r="J77" s="108">
        <v>29</v>
      </c>
      <c r="K77" s="109"/>
      <c r="L77" s="108">
        <v>25</v>
      </c>
      <c r="M77" s="78"/>
      <c r="N77" s="108">
        <v>24</v>
      </c>
      <c r="O77" s="78"/>
      <c r="P77" s="131">
        <v>21</v>
      </c>
      <c r="Q77" s="78"/>
      <c r="R77" s="108">
        <v>24</v>
      </c>
      <c r="S77" s="78"/>
      <c r="T77" s="131">
        <v>20</v>
      </c>
      <c r="U77" s="25">
        <v>250</v>
      </c>
      <c r="V77" s="28"/>
      <c r="W77" s="156">
        <f>SUM(J77,L77,N77,P77,R77,T77)</f>
        <v>143</v>
      </c>
      <c r="X77" s="10"/>
      <c r="Y77" s="140">
        <v>102</v>
      </c>
      <c r="Z77" s="46"/>
      <c r="AA77" s="145"/>
      <c r="AB77" s="141"/>
    </row>
    <row r="78" spans="1:28" x14ac:dyDescent="0.3">
      <c r="A78" s="18" t="s">
        <v>314</v>
      </c>
      <c r="B78" s="26" t="s">
        <v>127</v>
      </c>
      <c r="C78" s="26" t="s">
        <v>30</v>
      </c>
      <c r="D78" s="42">
        <f>H78/U78</f>
        <v>0.5</v>
      </c>
      <c r="E78" s="61">
        <v>75</v>
      </c>
      <c r="F78" s="42">
        <f>E78/150</f>
        <v>0.5</v>
      </c>
      <c r="G78" s="43"/>
      <c r="H78" s="107">
        <f>SUM(J78,L78,N78,P78,R78)</f>
        <v>75</v>
      </c>
      <c r="I78" s="78"/>
      <c r="J78" s="108">
        <v>27</v>
      </c>
      <c r="K78" s="109"/>
      <c r="L78" s="108">
        <v>24</v>
      </c>
      <c r="M78" s="78"/>
      <c r="N78" s="131">
        <v>0</v>
      </c>
      <c r="O78" s="78"/>
      <c r="P78" s="131">
        <v>0</v>
      </c>
      <c r="Q78" s="78"/>
      <c r="R78" s="108">
        <v>24</v>
      </c>
      <c r="S78" s="78"/>
      <c r="T78" s="108">
        <v>17</v>
      </c>
      <c r="U78" s="25">
        <v>150</v>
      </c>
      <c r="V78" s="28"/>
      <c r="W78" s="156">
        <f>SUM(J78,L78,N78,P78,R78,T78)</f>
        <v>92</v>
      </c>
      <c r="X78" s="10"/>
      <c r="Y78" s="164">
        <v>92</v>
      </c>
      <c r="Z78" s="46"/>
      <c r="AA78" s="165"/>
      <c r="AB78" s="141"/>
    </row>
    <row r="79" spans="1:28" x14ac:dyDescent="0.3"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114"/>
      <c r="U79" s="33"/>
      <c r="V79" s="143"/>
      <c r="W79" s="143"/>
      <c r="X79" s="143"/>
      <c r="Y79" s="143"/>
      <c r="Z79" s="143"/>
      <c r="AA79" s="143"/>
    </row>
    <row r="80" spans="1:28" x14ac:dyDescent="0.3"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33"/>
      <c r="V80" s="32"/>
      <c r="W80" s="32"/>
      <c r="X80" s="32"/>
      <c r="Y80" s="32"/>
      <c r="Z80" s="32"/>
      <c r="AA80" s="32"/>
    </row>
    <row r="81" spans="10:27" x14ac:dyDescent="0.3"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33"/>
      <c r="V81" s="32"/>
      <c r="W81" s="32"/>
      <c r="X81" s="32"/>
      <c r="Y81" s="32"/>
      <c r="Z81" s="32"/>
      <c r="AA81" s="32"/>
    </row>
    <row r="82" spans="10:27" x14ac:dyDescent="0.3"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33"/>
      <c r="V82" s="32"/>
      <c r="W82" s="32"/>
      <c r="X82" s="32"/>
      <c r="Y82" s="32"/>
      <c r="Z82" s="32"/>
      <c r="AA82" s="32"/>
    </row>
    <row r="83" spans="10:27" x14ac:dyDescent="0.3"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33"/>
      <c r="V83" s="32"/>
      <c r="W83" s="32"/>
      <c r="X83" s="32"/>
      <c r="Y83" s="32"/>
      <c r="Z83" s="32"/>
      <c r="AA83" s="32"/>
    </row>
    <row r="84" spans="10:27" x14ac:dyDescent="0.3"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33"/>
      <c r="V84" s="32"/>
      <c r="W84" s="32"/>
      <c r="X84" s="32"/>
      <c r="Y84" s="32"/>
      <c r="Z84" s="32"/>
      <c r="AA84" s="32"/>
    </row>
    <row r="85" spans="10:27" x14ac:dyDescent="0.3"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33"/>
      <c r="V85" s="32"/>
      <c r="W85" s="32"/>
      <c r="X85" s="32"/>
      <c r="Y85" s="32"/>
      <c r="Z85" s="32"/>
      <c r="AA85" s="32"/>
    </row>
  </sheetData>
  <sortState xmlns:xlrd2="http://schemas.microsoft.com/office/spreadsheetml/2017/richdata2" ref="B70:AA78">
    <sortCondition descending="1" ref="Y70:Y78"/>
  </sortState>
  <mergeCells count="1">
    <mergeCell ref="A1:AA1"/>
  </mergeCells>
  <phoneticPr fontId="14" type="noConversion"/>
  <pageMargins left="0.7" right="0.7" top="0.75" bottom="0.75" header="0.3" footer="0.3"/>
  <pageSetup scale="65" fitToHeight="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B107"/>
  <sheetViews>
    <sheetView zoomScale="80" zoomScaleNormal="80" workbookViewId="0">
      <selection activeCell="A82" sqref="A82:AA82"/>
    </sheetView>
  </sheetViews>
  <sheetFormatPr defaultColWidth="9.140625" defaultRowHeight="18.75" x14ac:dyDescent="0.3"/>
  <cols>
    <col min="1" max="1" width="14.5703125" style="16" customWidth="1"/>
    <col min="2" max="2" width="18" style="19" customWidth="1"/>
    <col min="3" max="3" width="20.140625" style="19" customWidth="1"/>
    <col min="4" max="6" width="11.42578125" style="19" hidden="1" customWidth="1"/>
    <col min="7" max="7" width="2.85546875" style="19" hidden="1" customWidth="1"/>
    <col min="8" max="8" width="13.5703125" style="47" hidden="1" customWidth="1"/>
    <col min="9" max="9" width="2.85546875" style="21" customWidth="1"/>
    <col min="10" max="10" width="11.7109375" style="70" customWidth="1"/>
    <col min="11" max="11" width="2.85546875" style="70" customWidth="1"/>
    <col min="12" max="12" width="11.7109375" style="70" customWidth="1"/>
    <col min="13" max="13" width="2.85546875" style="70" customWidth="1"/>
    <col min="14" max="14" width="11.85546875" style="70" customWidth="1"/>
    <col min="15" max="15" width="2.85546875" style="70" customWidth="1"/>
    <col min="16" max="16" width="11.7109375" style="70" customWidth="1"/>
    <col min="17" max="17" width="2.85546875" style="72" customWidth="1"/>
    <col min="18" max="18" width="11.7109375" style="72" customWidth="1"/>
    <col min="19" max="19" width="2.85546875" style="72" customWidth="1"/>
    <col min="20" max="20" width="11.42578125" style="11" customWidth="1"/>
    <col min="21" max="21" width="9.140625" style="25" hidden="1" customWidth="1"/>
    <col min="22" max="22" width="2.85546875" style="19" customWidth="1"/>
    <col min="23" max="23" width="20.42578125" style="19" hidden="1" customWidth="1"/>
    <col min="24" max="24" width="2.85546875" style="19" hidden="1" customWidth="1"/>
    <col min="25" max="25" width="16.140625" style="19" customWidth="1"/>
    <col min="26" max="26" width="2.85546875" style="19" customWidth="1"/>
    <col min="27" max="27" width="12.7109375" style="19" customWidth="1"/>
    <col min="28" max="30" width="9.140625" style="19" customWidth="1"/>
    <col min="31" max="16384" width="9.140625" style="19"/>
  </cols>
  <sheetData>
    <row r="1" spans="1:28" ht="33.75" customHeight="1" x14ac:dyDescent="0.25">
      <c r="A1" s="153" t="s">
        <v>25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8" ht="15.75" customHeight="1" x14ac:dyDescent="0.3">
      <c r="B2" s="1"/>
      <c r="C2" s="1"/>
      <c r="D2" s="1" t="s">
        <v>11</v>
      </c>
      <c r="E2" s="1" t="s">
        <v>325</v>
      </c>
      <c r="F2" s="1" t="s">
        <v>325</v>
      </c>
      <c r="G2" s="2"/>
      <c r="H2" s="22" t="s">
        <v>7</v>
      </c>
      <c r="I2" s="2"/>
      <c r="J2" s="68" t="s">
        <v>4</v>
      </c>
      <c r="K2" s="74"/>
      <c r="L2" s="68" t="s">
        <v>5</v>
      </c>
      <c r="M2" s="74"/>
      <c r="N2" s="68" t="s">
        <v>6</v>
      </c>
      <c r="O2" s="74"/>
      <c r="P2" s="68" t="s">
        <v>8</v>
      </c>
      <c r="Q2" s="74"/>
      <c r="R2" s="75" t="s">
        <v>9</v>
      </c>
      <c r="S2" s="74"/>
      <c r="T2" s="47" t="s">
        <v>16</v>
      </c>
      <c r="V2" s="30"/>
      <c r="W2" s="40"/>
      <c r="X2" s="28"/>
      <c r="Y2" s="40"/>
      <c r="Z2" s="28"/>
      <c r="AA2" s="40"/>
    </row>
    <row r="3" spans="1:28" ht="19.5" thickBot="1" x14ac:dyDescent="0.35">
      <c r="A3" s="17"/>
      <c r="B3" s="3"/>
      <c r="C3" s="3"/>
      <c r="D3" s="7" t="s">
        <v>10</v>
      </c>
      <c r="E3" s="6" t="s">
        <v>29</v>
      </c>
      <c r="F3" s="7" t="s">
        <v>10</v>
      </c>
      <c r="G3" s="93"/>
      <c r="H3" s="48" t="s">
        <v>17</v>
      </c>
      <c r="I3" s="5"/>
      <c r="J3" s="69" t="s">
        <v>0</v>
      </c>
      <c r="K3" s="76"/>
      <c r="L3" s="69" t="s">
        <v>1</v>
      </c>
      <c r="M3" s="76"/>
      <c r="N3" s="69" t="s">
        <v>2</v>
      </c>
      <c r="O3" s="76"/>
      <c r="P3" s="69">
        <v>410</v>
      </c>
      <c r="Q3" s="76"/>
      <c r="R3" s="69" t="s">
        <v>1</v>
      </c>
      <c r="S3" s="76"/>
      <c r="T3" s="48" t="s">
        <v>2</v>
      </c>
      <c r="U3" s="31"/>
      <c r="V3" s="29"/>
      <c r="W3" s="89" t="s">
        <v>14</v>
      </c>
      <c r="X3" s="5"/>
      <c r="Y3" s="89" t="s">
        <v>15</v>
      </c>
      <c r="Z3" s="5"/>
      <c r="AA3" s="89" t="s">
        <v>13</v>
      </c>
    </row>
    <row r="4" spans="1:28" ht="19.5" thickTop="1" x14ac:dyDescent="0.3">
      <c r="A4" s="64" t="s">
        <v>24</v>
      </c>
      <c r="B4" s="28"/>
      <c r="C4" s="28"/>
      <c r="D4" s="28"/>
      <c r="E4" s="28"/>
      <c r="F4" s="28"/>
      <c r="G4" s="28"/>
      <c r="H4" s="46"/>
      <c r="I4" s="10"/>
      <c r="J4" s="78"/>
      <c r="K4" s="78"/>
      <c r="L4" s="78"/>
      <c r="M4" s="78"/>
      <c r="N4" s="78"/>
      <c r="O4" s="78"/>
      <c r="P4" s="78"/>
      <c r="Q4" s="80"/>
      <c r="R4" s="80"/>
      <c r="S4" s="80"/>
      <c r="T4" s="10"/>
      <c r="U4" s="30"/>
      <c r="V4" s="28"/>
      <c r="W4" s="28"/>
      <c r="X4" s="28"/>
      <c r="Y4" s="28"/>
      <c r="Z4" s="28"/>
      <c r="AA4" s="28"/>
    </row>
    <row r="5" spans="1:28" x14ac:dyDescent="0.3">
      <c r="A5" s="18" t="s">
        <v>306</v>
      </c>
      <c r="B5" s="24" t="s">
        <v>212</v>
      </c>
      <c r="C5" s="24" t="s">
        <v>213</v>
      </c>
      <c r="D5" s="42">
        <f>H5/U5</f>
        <v>1.1587499999999999</v>
      </c>
      <c r="E5" s="61">
        <v>744</v>
      </c>
      <c r="F5" s="42">
        <f>E5/800</f>
        <v>0.93</v>
      </c>
      <c r="G5" s="43"/>
      <c r="H5" s="119">
        <f>SUM(J5,L5,N5,P5,R5,T5)</f>
        <v>927</v>
      </c>
      <c r="I5" s="78"/>
      <c r="J5" s="108">
        <v>180</v>
      </c>
      <c r="K5" s="78"/>
      <c r="L5" s="131">
        <v>0</v>
      </c>
      <c r="M5" s="78"/>
      <c r="N5" s="108">
        <v>182</v>
      </c>
      <c r="O5" s="78"/>
      <c r="P5" s="108">
        <v>185</v>
      </c>
      <c r="Q5" s="78"/>
      <c r="R5" s="108">
        <v>197</v>
      </c>
      <c r="S5" s="78"/>
      <c r="T5" s="130">
        <v>183</v>
      </c>
      <c r="U5" s="25">
        <v>800</v>
      </c>
      <c r="V5" s="10"/>
      <c r="W5" s="140">
        <f>SUM(J5,L5,N5,P5,R5,T5)</f>
        <v>927</v>
      </c>
      <c r="X5" s="28"/>
      <c r="Y5" s="140">
        <v>744</v>
      </c>
      <c r="Z5" s="46"/>
      <c r="AA5" s="145" t="s">
        <v>345</v>
      </c>
      <c r="AB5" s="141"/>
    </row>
    <row r="6" spans="1:28" x14ac:dyDescent="0.3">
      <c r="A6" s="18" t="s">
        <v>307</v>
      </c>
      <c r="B6" s="26" t="s">
        <v>255</v>
      </c>
      <c r="C6" s="26" t="s">
        <v>256</v>
      </c>
      <c r="D6" s="42">
        <f>H6/U6</f>
        <v>1.085</v>
      </c>
      <c r="E6" s="94">
        <v>683</v>
      </c>
      <c r="F6" s="42">
        <f>E6/800</f>
        <v>0.85375000000000001</v>
      </c>
      <c r="G6" s="82"/>
      <c r="H6" s="119">
        <f>SUM(J6,L6,N6,P6,R6,T6)</f>
        <v>868</v>
      </c>
      <c r="I6" s="80"/>
      <c r="J6" s="131">
        <v>157</v>
      </c>
      <c r="K6" s="78"/>
      <c r="L6" s="108">
        <v>167</v>
      </c>
      <c r="M6" s="109"/>
      <c r="N6" s="108">
        <v>175</v>
      </c>
      <c r="O6" s="78"/>
      <c r="P6" s="131">
        <v>0</v>
      </c>
      <c r="Q6" s="80"/>
      <c r="R6" s="108">
        <v>184</v>
      </c>
      <c r="S6" s="80"/>
      <c r="T6" s="108">
        <v>185</v>
      </c>
      <c r="U6" s="25">
        <v>800</v>
      </c>
      <c r="V6" s="10"/>
      <c r="W6" s="140">
        <f>SUM(J6,L6,N6,P6,R6,T6)</f>
        <v>868</v>
      </c>
      <c r="X6" s="28"/>
      <c r="Y6" s="140">
        <v>711</v>
      </c>
      <c r="Z6" s="46"/>
      <c r="AA6" s="145" t="s">
        <v>307</v>
      </c>
      <c r="AB6" s="141"/>
    </row>
    <row r="7" spans="1:28" ht="18.75" customHeight="1" x14ac:dyDescent="0.3">
      <c r="A7" s="64" t="s">
        <v>18</v>
      </c>
      <c r="B7" s="28"/>
      <c r="C7" s="28"/>
      <c r="D7" s="13"/>
      <c r="E7" s="62"/>
      <c r="F7" s="43"/>
      <c r="G7" s="43"/>
      <c r="H7" s="85"/>
      <c r="I7" s="78"/>
      <c r="J7" s="78"/>
      <c r="K7" s="78"/>
      <c r="L7" s="78"/>
      <c r="M7" s="78"/>
      <c r="N7" s="78"/>
      <c r="O7" s="78"/>
      <c r="P7" s="78"/>
      <c r="Q7" s="80"/>
      <c r="R7" s="80"/>
      <c r="S7" s="80"/>
      <c r="T7" s="78"/>
      <c r="U7" s="30"/>
      <c r="V7" s="10"/>
      <c r="W7" s="28"/>
      <c r="X7" s="28"/>
      <c r="Y7" s="46"/>
      <c r="Z7" s="46"/>
      <c r="AA7" s="46"/>
      <c r="AB7" s="141"/>
    </row>
    <row r="8" spans="1:28" x14ac:dyDescent="0.3">
      <c r="A8" s="18" t="s">
        <v>306</v>
      </c>
      <c r="B8" s="24" t="s">
        <v>240</v>
      </c>
      <c r="C8" s="24" t="s">
        <v>241</v>
      </c>
      <c r="D8" s="42">
        <f>H8/U8</f>
        <v>1.1499999999999999</v>
      </c>
      <c r="E8" s="61">
        <v>778</v>
      </c>
      <c r="F8" s="42">
        <f>E8/800</f>
        <v>0.97250000000000003</v>
      </c>
      <c r="G8" s="43"/>
      <c r="H8" s="119">
        <f>SUM(J8,L8,N8,P8,R8,T8)</f>
        <v>1150</v>
      </c>
      <c r="I8" s="78"/>
      <c r="J8" s="108">
        <v>192</v>
      </c>
      <c r="K8" s="78"/>
      <c r="L8" s="108">
        <v>195</v>
      </c>
      <c r="M8" s="109"/>
      <c r="N8" s="108">
        <v>196</v>
      </c>
      <c r="O8" s="78"/>
      <c r="P8" s="131">
        <v>188</v>
      </c>
      <c r="Q8" s="80"/>
      <c r="R8" s="114">
        <v>195</v>
      </c>
      <c r="S8" s="80"/>
      <c r="T8" s="130">
        <v>184</v>
      </c>
      <c r="U8" s="25">
        <v>1000</v>
      </c>
      <c r="V8" s="10"/>
      <c r="W8" s="140">
        <f>SUM(J8,L8,N8,P8,R8,T8)</f>
        <v>1150</v>
      </c>
      <c r="X8" s="28"/>
      <c r="Y8" s="140">
        <v>778</v>
      </c>
      <c r="Z8" s="46"/>
      <c r="AA8" s="145" t="s">
        <v>306</v>
      </c>
      <c r="AB8" s="141"/>
    </row>
    <row r="9" spans="1:28" x14ac:dyDescent="0.3">
      <c r="A9" s="18" t="s">
        <v>307</v>
      </c>
      <c r="B9" s="24" t="s">
        <v>237</v>
      </c>
      <c r="C9" s="24" t="s">
        <v>238</v>
      </c>
      <c r="D9" s="42">
        <f>H9/U9</f>
        <v>1.141</v>
      </c>
      <c r="E9" s="61">
        <v>769</v>
      </c>
      <c r="F9" s="42">
        <f>E9/800</f>
        <v>0.96125000000000005</v>
      </c>
      <c r="G9" s="43"/>
      <c r="H9" s="119">
        <f>SUM(J9,L9,N9,P9,R9,T9)</f>
        <v>1141</v>
      </c>
      <c r="I9" s="78"/>
      <c r="J9" s="108">
        <v>193</v>
      </c>
      <c r="K9" s="78"/>
      <c r="L9" s="108">
        <v>192</v>
      </c>
      <c r="M9" s="78"/>
      <c r="N9" s="108">
        <v>193</v>
      </c>
      <c r="O9" s="78"/>
      <c r="P9" s="131">
        <v>186</v>
      </c>
      <c r="Q9" s="80"/>
      <c r="R9" s="114">
        <v>191</v>
      </c>
      <c r="S9" s="80"/>
      <c r="T9" s="130">
        <v>186</v>
      </c>
      <c r="U9" s="25">
        <v>1000</v>
      </c>
      <c r="V9" s="10"/>
      <c r="W9" s="140">
        <f>SUM(J9,L9,N9,P9,R9,T9)</f>
        <v>1141</v>
      </c>
      <c r="X9" s="28"/>
      <c r="Y9" s="140">
        <v>769</v>
      </c>
      <c r="Z9" s="46"/>
      <c r="AA9" s="145" t="s">
        <v>307</v>
      </c>
      <c r="AB9" s="141"/>
    </row>
    <row r="10" spans="1:28" x14ac:dyDescent="0.3">
      <c r="A10" s="18" t="s">
        <v>308</v>
      </c>
      <c r="B10" s="24" t="s">
        <v>167</v>
      </c>
      <c r="C10" s="24" t="s">
        <v>168</v>
      </c>
      <c r="D10" s="42">
        <f>H10/U10</f>
        <v>1.1200000000000001</v>
      </c>
      <c r="E10" s="61">
        <v>748</v>
      </c>
      <c r="F10" s="42">
        <f>E10/800</f>
        <v>0.93500000000000005</v>
      </c>
      <c r="G10" s="43"/>
      <c r="H10" s="119">
        <f>SUM(J10,L10,N10,P10,R10,T10)</f>
        <v>1120</v>
      </c>
      <c r="I10" s="78"/>
      <c r="J10" s="108">
        <v>186</v>
      </c>
      <c r="K10" s="78"/>
      <c r="L10" s="108">
        <v>189</v>
      </c>
      <c r="M10" s="109"/>
      <c r="N10" s="108">
        <v>191</v>
      </c>
      <c r="O10" s="78"/>
      <c r="P10" s="131">
        <v>180</v>
      </c>
      <c r="Q10" s="80"/>
      <c r="R10" s="130">
        <v>182</v>
      </c>
      <c r="S10" s="80"/>
      <c r="T10" s="114">
        <v>192</v>
      </c>
      <c r="U10" s="25">
        <v>1000</v>
      </c>
      <c r="V10" s="10"/>
      <c r="W10" s="140">
        <f>SUM(J10,L10,N10,P10,R10,T10)</f>
        <v>1120</v>
      </c>
      <c r="X10" s="28"/>
      <c r="Y10" s="140">
        <v>758</v>
      </c>
      <c r="Z10" s="46"/>
      <c r="AA10" s="145"/>
      <c r="AB10" s="141"/>
    </row>
    <row r="11" spans="1:28" x14ac:dyDescent="0.3">
      <c r="A11" s="18" t="s">
        <v>309</v>
      </c>
      <c r="B11" s="24" t="s">
        <v>193</v>
      </c>
      <c r="C11" s="24" t="s">
        <v>256</v>
      </c>
      <c r="D11" s="42">
        <f>H11/U11</f>
        <v>1.0483333333333333</v>
      </c>
      <c r="E11" s="61">
        <v>473</v>
      </c>
      <c r="F11" s="42">
        <f>E11/600</f>
        <v>0.78833333333333333</v>
      </c>
      <c r="G11" s="43"/>
      <c r="H11" s="119">
        <f>SUM(J11,L11,N11,P11,R11,T11)</f>
        <v>629</v>
      </c>
      <c r="I11" s="78"/>
      <c r="J11" s="110">
        <v>118</v>
      </c>
      <c r="K11" s="79"/>
      <c r="L11" s="132">
        <v>0</v>
      </c>
      <c r="M11" s="79"/>
      <c r="N11" s="110">
        <v>171</v>
      </c>
      <c r="O11" s="79"/>
      <c r="P11" s="131">
        <v>0</v>
      </c>
      <c r="Q11" s="80"/>
      <c r="R11" s="114">
        <v>184</v>
      </c>
      <c r="S11" s="80"/>
      <c r="T11" s="114">
        <v>156</v>
      </c>
      <c r="U11" s="25">
        <v>600</v>
      </c>
      <c r="V11" s="10"/>
      <c r="W11" s="140">
        <f>SUM(J11,L11,N11,P11,R11,T11)</f>
        <v>629</v>
      </c>
      <c r="X11" s="28"/>
      <c r="Y11" s="140">
        <v>629</v>
      </c>
      <c r="Z11" s="46"/>
      <c r="AA11" s="145"/>
      <c r="AB11" s="141"/>
    </row>
    <row r="12" spans="1:28" x14ac:dyDescent="0.3">
      <c r="A12" s="65" t="s">
        <v>19</v>
      </c>
      <c r="B12" s="8"/>
      <c r="C12" s="8"/>
      <c r="D12" s="39"/>
      <c r="E12" s="62"/>
      <c r="F12" s="43"/>
      <c r="G12" s="43"/>
      <c r="H12" s="85"/>
      <c r="I12" s="78"/>
      <c r="J12" s="78"/>
      <c r="K12" s="78"/>
      <c r="L12" s="78"/>
      <c r="M12" s="78"/>
      <c r="N12" s="78"/>
      <c r="O12" s="78"/>
      <c r="P12" s="78"/>
      <c r="Q12" s="80"/>
      <c r="R12" s="80"/>
      <c r="S12" s="80"/>
      <c r="T12" s="78"/>
      <c r="U12" s="30"/>
      <c r="V12" s="10"/>
      <c r="W12" s="28"/>
      <c r="X12" s="28"/>
      <c r="Y12" s="46"/>
      <c r="Z12" s="46"/>
      <c r="AA12" s="46"/>
      <c r="AB12" s="141"/>
    </row>
    <row r="13" spans="1:28" x14ac:dyDescent="0.3">
      <c r="A13" s="47"/>
      <c r="B13" s="24"/>
      <c r="C13" s="24"/>
      <c r="D13" s="42"/>
      <c r="E13" s="61"/>
      <c r="F13" s="42"/>
      <c r="G13" s="43"/>
      <c r="H13" s="119"/>
      <c r="I13" s="78"/>
      <c r="J13" s="114"/>
      <c r="K13" s="78"/>
      <c r="L13" s="73"/>
      <c r="M13" s="78"/>
      <c r="N13" s="114"/>
      <c r="O13" s="78"/>
      <c r="P13" s="130"/>
      <c r="Q13" s="80"/>
      <c r="R13" s="73"/>
      <c r="S13" s="80"/>
      <c r="T13" s="73"/>
      <c r="V13" s="10"/>
      <c r="W13" s="140"/>
      <c r="X13" s="28"/>
      <c r="Y13" s="140"/>
      <c r="Z13" s="46"/>
      <c r="AA13" s="145"/>
      <c r="AB13" s="141"/>
    </row>
    <row r="14" spans="1:28" x14ac:dyDescent="0.3">
      <c r="A14" s="41"/>
      <c r="B14" s="28"/>
      <c r="C14" s="28"/>
      <c r="D14" s="28"/>
      <c r="E14" s="28"/>
      <c r="F14" s="28"/>
      <c r="G14" s="28"/>
      <c r="H14" s="46"/>
      <c r="I14" s="10"/>
      <c r="J14" s="78"/>
      <c r="K14" s="78"/>
      <c r="L14" s="78"/>
      <c r="M14" s="78"/>
      <c r="N14" s="78"/>
      <c r="O14" s="78"/>
      <c r="P14" s="78"/>
      <c r="Q14" s="80"/>
      <c r="R14" s="80"/>
      <c r="S14" s="80"/>
      <c r="T14" s="10"/>
      <c r="U14" s="30"/>
      <c r="V14" s="28"/>
      <c r="W14" s="28"/>
      <c r="X14" s="28"/>
      <c r="Y14" s="46"/>
      <c r="Z14" s="46"/>
      <c r="AA14" s="46"/>
      <c r="AB14" s="141"/>
    </row>
    <row r="15" spans="1:28" x14ac:dyDescent="0.3">
      <c r="A15" s="49"/>
      <c r="B15" s="32"/>
      <c r="C15" s="32"/>
      <c r="D15" s="32"/>
      <c r="E15" s="32"/>
      <c r="F15" s="32"/>
      <c r="G15" s="32"/>
      <c r="J15" s="73"/>
      <c r="K15" s="73"/>
      <c r="L15" s="73"/>
      <c r="M15" s="73"/>
      <c r="N15" s="73"/>
      <c r="O15" s="73"/>
      <c r="P15" s="73"/>
      <c r="Q15" s="83"/>
      <c r="R15" s="83"/>
      <c r="S15" s="83"/>
      <c r="T15" s="21"/>
      <c r="U15" s="33"/>
      <c r="V15" s="32"/>
      <c r="W15" s="32"/>
      <c r="X15" s="32"/>
      <c r="Y15" s="32"/>
      <c r="Z15" s="32"/>
      <c r="AA15" s="32"/>
      <c r="AB15" s="141"/>
    </row>
    <row r="16" spans="1:28" x14ac:dyDescent="0.3">
      <c r="A16" s="41"/>
      <c r="B16" s="28"/>
      <c r="C16" s="28"/>
      <c r="D16" s="28"/>
      <c r="E16" s="28"/>
      <c r="F16" s="28"/>
      <c r="G16" s="28"/>
      <c r="H16" s="46"/>
      <c r="I16" s="10"/>
      <c r="J16" s="78"/>
      <c r="K16" s="78"/>
      <c r="L16" s="78"/>
      <c r="M16" s="78"/>
      <c r="N16" s="78"/>
      <c r="O16" s="78"/>
      <c r="P16" s="78"/>
      <c r="Q16" s="80"/>
      <c r="R16" s="80"/>
      <c r="S16" s="80"/>
      <c r="T16" s="10"/>
      <c r="U16" s="30"/>
      <c r="V16" s="28"/>
      <c r="W16" s="28"/>
      <c r="X16" s="28"/>
      <c r="Y16" s="28"/>
      <c r="Z16" s="28"/>
      <c r="AA16" s="28"/>
      <c r="AB16" s="141"/>
    </row>
    <row r="17" spans="1:28" ht="33.75" customHeight="1" x14ac:dyDescent="0.5">
      <c r="A17" s="152" t="s">
        <v>221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41"/>
    </row>
    <row r="18" spans="1:28" x14ac:dyDescent="0.3">
      <c r="D18" s="18" t="s">
        <v>20</v>
      </c>
      <c r="E18" s="18" t="s">
        <v>27</v>
      </c>
      <c r="F18" s="18" t="s">
        <v>27</v>
      </c>
      <c r="G18" s="46"/>
      <c r="H18" s="47" t="s">
        <v>7</v>
      </c>
      <c r="I18" s="46"/>
      <c r="J18" s="84" t="s">
        <v>4</v>
      </c>
      <c r="K18" s="85"/>
      <c r="L18" s="84" t="s">
        <v>5</v>
      </c>
      <c r="M18" s="85"/>
      <c r="N18" s="84" t="s">
        <v>6</v>
      </c>
      <c r="O18" s="85"/>
      <c r="P18" s="84" t="s">
        <v>8</v>
      </c>
      <c r="Q18" s="85"/>
      <c r="R18" s="84" t="s">
        <v>9</v>
      </c>
      <c r="S18" s="85"/>
      <c r="T18" s="18" t="s">
        <v>16</v>
      </c>
      <c r="V18" s="28"/>
      <c r="W18" s="40"/>
      <c r="X18" s="28"/>
      <c r="Y18" s="40"/>
      <c r="Z18" s="28"/>
      <c r="AA18" s="40"/>
      <c r="AB18" s="141"/>
    </row>
    <row r="19" spans="1:28" x14ac:dyDescent="0.3">
      <c r="D19" s="18" t="s">
        <v>10</v>
      </c>
      <c r="E19" s="18" t="s">
        <v>29</v>
      </c>
      <c r="F19" s="18" t="s">
        <v>10</v>
      </c>
      <c r="G19" s="46"/>
      <c r="H19" s="47" t="s">
        <v>21</v>
      </c>
      <c r="I19" s="46"/>
      <c r="J19" s="84" t="s">
        <v>0</v>
      </c>
      <c r="K19" s="85"/>
      <c r="L19" s="84" t="s">
        <v>1</v>
      </c>
      <c r="M19" s="85"/>
      <c r="N19" s="84" t="s">
        <v>2</v>
      </c>
      <c r="O19" s="85"/>
      <c r="P19" s="84">
        <v>410</v>
      </c>
      <c r="Q19" s="85"/>
      <c r="R19" s="84" t="s">
        <v>1</v>
      </c>
      <c r="S19" s="85"/>
      <c r="T19" s="18" t="s">
        <v>2</v>
      </c>
      <c r="V19" s="28"/>
      <c r="W19" s="144" t="s">
        <v>14</v>
      </c>
      <c r="X19" s="46"/>
      <c r="Y19" s="144" t="s">
        <v>15</v>
      </c>
      <c r="Z19" s="46"/>
      <c r="AA19" s="144" t="s">
        <v>13</v>
      </c>
      <c r="AB19" s="141"/>
    </row>
    <row r="20" spans="1:28" ht="18" customHeight="1" x14ac:dyDescent="0.3">
      <c r="A20" s="64" t="s">
        <v>24</v>
      </c>
      <c r="B20" s="28"/>
      <c r="C20" s="28"/>
      <c r="D20" s="46"/>
      <c r="E20" s="46"/>
      <c r="F20" s="28"/>
      <c r="G20" s="28"/>
      <c r="H20" s="46"/>
      <c r="I20" s="46"/>
      <c r="J20" s="85"/>
      <c r="K20" s="85"/>
      <c r="L20" s="85"/>
      <c r="M20" s="85"/>
      <c r="N20" s="85"/>
      <c r="O20" s="85"/>
      <c r="P20" s="78"/>
      <c r="Q20" s="85"/>
      <c r="R20" s="85"/>
      <c r="S20" s="85"/>
      <c r="T20" s="46"/>
      <c r="U20" s="30"/>
      <c r="V20" s="28"/>
      <c r="W20" s="28"/>
      <c r="X20" s="28"/>
      <c r="Y20" s="28"/>
      <c r="Z20" s="28"/>
      <c r="AA20" s="28"/>
      <c r="AB20" s="141"/>
    </row>
    <row r="21" spans="1:28" x14ac:dyDescent="0.3">
      <c r="A21" s="18" t="s">
        <v>306</v>
      </c>
      <c r="B21" s="12" t="s">
        <v>67</v>
      </c>
      <c r="C21" s="12" t="s">
        <v>68</v>
      </c>
      <c r="D21" s="42">
        <f>H21/U21</f>
        <v>0.85750000000000004</v>
      </c>
      <c r="E21" s="61">
        <v>277</v>
      </c>
      <c r="F21" s="42">
        <f>E21/400</f>
        <v>0.6925</v>
      </c>
      <c r="G21" s="43"/>
      <c r="H21" s="119">
        <f>SUM(J21,L21,N21,P21,R21,T21)</f>
        <v>343</v>
      </c>
      <c r="I21" s="78"/>
      <c r="J21" s="108">
        <v>67</v>
      </c>
      <c r="K21" s="109"/>
      <c r="L21" s="108">
        <v>57</v>
      </c>
      <c r="M21" s="78"/>
      <c r="N21" s="131">
        <v>0</v>
      </c>
      <c r="O21" s="78"/>
      <c r="P21" s="131">
        <v>65</v>
      </c>
      <c r="Q21" s="78"/>
      <c r="R21" s="108">
        <v>88</v>
      </c>
      <c r="S21" s="78"/>
      <c r="T21" s="108">
        <v>66</v>
      </c>
      <c r="U21" s="25">
        <v>400</v>
      </c>
      <c r="V21" s="13"/>
      <c r="W21" s="140">
        <f t="shared" ref="W21:W23" si="0">SUM(J21,L21,N21,P21,R21,T21)</f>
        <v>343</v>
      </c>
      <c r="X21" s="28"/>
      <c r="Y21" s="140">
        <v>278</v>
      </c>
      <c r="Z21" s="46"/>
      <c r="AA21" s="145" t="s">
        <v>306</v>
      </c>
      <c r="AB21" s="141"/>
    </row>
    <row r="22" spans="1:28" x14ac:dyDescent="0.3">
      <c r="A22" s="18" t="s">
        <v>307</v>
      </c>
      <c r="B22" s="12" t="s">
        <v>127</v>
      </c>
      <c r="C22" s="12" t="s">
        <v>30</v>
      </c>
      <c r="D22" s="42">
        <f>H22/U22</f>
        <v>0.68666666666666665</v>
      </c>
      <c r="E22" s="61">
        <v>154</v>
      </c>
      <c r="F22" s="42">
        <f>E22/300</f>
        <v>0.51333333333333331</v>
      </c>
      <c r="G22" s="43"/>
      <c r="H22" s="119">
        <f>SUM(J22,L22,N22,P22,R22,T22)</f>
        <v>206</v>
      </c>
      <c r="I22" s="78"/>
      <c r="J22" s="108">
        <v>51</v>
      </c>
      <c r="K22" s="109"/>
      <c r="L22" s="108">
        <v>43</v>
      </c>
      <c r="M22" s="78"/>
      <c r="N22" s="131">
        <v>0</v>
      </c>
      <c r="O22" s="78"/>
      <c r="P22" s="131">
        <v>0</v>
      </c>
      <c r="Q22" s="78"/>
      <c r="R22" s="108">
        <v>60</v>
      </c>
      <c r="S22" s="78"/>
      <c r="T22" s="108">
        <v>52</v>
      </c>
      <c r="U22" s="25">
        <v>300</v>
      </c>
      <c r="V22" s="13"/>
      <c r="W22" s="140">
        <f t="shared" si="0"/>
        <v>206</v>
      </c>
      <c r="X22" s="28"/>
      <c r="Y22" s="140">
        <v>206</v>
      </c>
      <c r="Z22" s="46"/>
      <c r="AA22" s="145" t="s">
        <v>307</v>
      </c>
      <c r="AB22" s="141"/>
    </row>
    <row r="23" spans="1:28" x14ac:dyDescent="0.3">
      <c r="A23" s="18" t="s">
        <v>308</v>
      </c>
      <c r="B23" s="12" t="s">
        <v>143</v>
      </c>
      <c r="C23" s="12" t="s">
        <v>50</v>
      </c>
      <c r="D23" s="42">
        <f>H23/U23</f>
        <v>0.47499999999999998</v>
      </c>
      <c r="E23" s="61">
        <v>190</v>
      </c>
      <c r="F23" s="42">
        <f>E23/400</f>
        <v>0.47499999999999998</v>
      </c>
      <c r="G23" s="43"/>
      <c r="H23" s="119">
        <f>SUM(J23,L23,N23,P23,R23,T23)</f>
        <v>190</v>
      </c>
      <c r="I23" s="78"/>
      <c r="J23" s="108">
        <v>42</v>
      </c>
      <c r="K23" s="109"/>
      <c r="L23" s="108">
        <v>43</v>
      </c>
      <c r="M23" s="78"/>
      <c r="N23" s="131">
        <v>0</v>
      </c>
      <c r="O23" s="78"/>
      <c r="P23" s="108">
        <v>50</v>
      </c>
      <c r="Q23" s="78"/>
      <c r="R23" s="108">
        <v>55</v>
      </c>
      <c r="S23" s="78"/>
      <c r="T23" s="131">
        <v>0</v>
      </c>
      <c r="U23" s="25">
        <v>400</v>
      </c>
      <c r="V23" s="13"/>
      <c r="W23" s="140">
        <f t="shared" si="0"/>
        <v>190</v>
      </c>
      <c r="X23" s="28"/>
      <c r="Y23" s="140">
        <v>190</v>
      </c>
      <c r="Z23" s="46"/>
      <c r="AA23" s="145"/>
      <c r="AB23" s="141"/>
    </row>
    <row r="24" spans="1:28" x14ac:dyDescent="0.3">
      <c r="A24" s="64" t="s">
        <v>18</v>
      </c>
      <c r="B24" s="28"/>
      <c r="C24" s="28"/>
      <c r="D24" s="43"/>
      <c r="E24" s="66"/>
      <c r="F24" s="66"/>
      <c r="G24" s="66"/>
      <c r="H24" s="85"/>
      <c r="I24" s="78"/>
      <c r="J24" s="78"/>
      <c r="K24" s="78"/>
      <c r="L24" s="78"/>
      <c r="M24" s="78"/>
      <c r="N24" s="78"/>
      <c r="O24" s="78"/>
      <c r="P24" s="78"/>
      <c r="Q24" s="80"/>
      <c r="R24" s="80"/>
      <c r="S24" s="80"/>
      <c r="T24" s="78"/>
      <c r="U24" s="30"/>
      <c r="V24" s="28"/>
      <c r="W24" s="28"/>
      <c r="X24" s="28"/>
      <c r="Y24" s="46"/>
      <c r="Z24" s="46"/>
      <c r="AA24" s="46"/>
      <c r="AB24" s="141"/>
    </row>
    <row r="25" spans="1:28" x14ac:dyDescent="0.3">
      <c r="A25" s="52" t="s">
        <v>306</v>
      </c>
      <c r="B25" s="12" t="s">
        <v>69</v>
      </c>
      <c r="C25" s="12" t="s">
        <v>70</v>
      </c>
      <c r="D25" s="42">
        <f>H25/U25</f>
        <v>0.94499999999999995</v>
      </c>
      <c r="E25" s="61">
        <v>378</v>
      </c>
      <c r="F25" s="42">
        <f>E25/400</f>
        <v>0.94499999999999995</v>
      </c>
      <c r="G25" s="43"/>
      <c r="H25" s="119">
        <f>SUM(J25,L25,N25,P25,R25,T25)</f>
        <v>378</v>
      </c>
      <c r="I25" s="78"/>
      <c r="J25" s="108">
        <v>94</v>
      </c>
      <c r="K25" s="109"/>
      <c r="L25" s="108">
        <v>92</v>
      </c>
      <c r="M25" s="78"/>
      <c r="N25" s="131">
        <v>0</v>
      </c>
      <c r="O25" s="78"/>
      <c r="P25" s="108">
        <v>95</v>
      </c>
      <c r="Q25" s="78"/>
      <c r="R25" s="108">
        <v>97</v>
      </c>
      <c r="S25" s="78"/>
      <c r="T25" s="131">
        <v>0</v>
      </c>
      <c r="U25" s="25">
        <v>400</v>
      </c>
      <c r="V25" s="13"/>
      <c r="W25" s="140">
        <f t="shared" ref="W25:W26" si="1">SUM(J25,L25,N25,P25,R25,T25)</f>
        <v>378</v>
      </c>
      <c r="X25" s="28"/>
      <c r="Y25" s="140">
        <v>378</v>
      </c>
      <c r="Z25" s="46"/>
      <c r="AA25" s="145" t="s">
        <v>306</v>
      </c>
      <c r="AB25" s="141"/>
    </row>
    <row r="26" spans="1:28" x14ac:dyDescent="0.3">
      <c r="A26" s="52" t="s">
        <v>307</v>
      </c>
      <c r="B26" s="50" t="s">
        <v>96</v>
      </c>
      <c r="C26" s="50" t="s">
        <v>39</v>
      </c>
      <c r="D26" s="42">
        <f>H26/U26</f>
        <v>1.1100000000000001</v>
      </c>
      <c r="E26" s="61">
        <v>250</v>
      </c>
      <c r="F26" s="42">
        <f>E26/300</f>
        <v>0.83333333333333337</v>
      </c>
      <c r="G26" s="43"/>
      <c r="H26" s="119">
        <f>SUM(J26,L26,N26,P26,R26,T26)</f>
        <v>333</v>
      </c>
      <c r="I26" s="78"/>
      <c r="J26" s="130">
        <v>0</v>
      </c>
      <c r="K26" s="78"/>
      <c r="L26" s="114">
        <v>79</v>
      </c>
      <c r="M26" s="109"/>
      <c r="N26" s="114">
        <v>77</v>
      </c>
      <c r="O26" s="78"/>
      <c r="P26" s="131">
        <v>0</v>
      </c>
      <c r="Q26" s="78"/>
      <c r="R26" s="108">
        <v>94</v>
      </c>
      <c r="S26" s="78"/>
      <c r="T26" s="108">
        <v>83</v>
      </c>
      <c r="U26" s="25">
        <v>300</v>
      </c>
      <c r="V26" s="13"/>
      <c r="W26" s="140">
        <f t="shared" si="1"/>
        <v>333</v>
      </c>
      <c r="X26" s="28"/>
      <c r="Y26" s="140">
        <v>333</v>
      </c>
      <c r="Z26" s="46"/>
      <c r="AA26" s="145" t="s">
        <v>307</v>
      </c>
      <c r="AB26" s="141"/>
    </row>
    <row r="27" spans="1:28" x14ac:dyDescent="0.3">
      <c r="A27" s="64" t="s">
        <v>19</v>
      </c>
      <c r="B27" s="28"/>
      <c r="C27" s="28"/>
      <c r="D27" s="13"/>
      <c r="E27" s="67"/>
      <c r="F27" s="43"/>
      <c r="G27" s="67"/>
      <c r="H27" s="85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30"/>
      <c r="V27" s="13"/>
      <c r="W27" s="28"/>
      <c r="X27" s="28"/>
      <c r="Y27" s="46"/>
      <c r="Z27" s="46"/>
      <c r="AA27" s="46"/>
      <c r="AB27" s="141"/>
    </row>
    <row r="28" spans="1:28" x14ac:dyDescent="0.3">
      <c r="A28" s="18" t="s">
        <v>306</v>
      </c>
      <c r="B28" s="51" t="s">
        <v>74</v>
      </c>
      <c r="C28" s="51" t="s">
        <v>75</v>
      </c>
      <c r="D28" s="42">
        <f>H28/U28</f>
        <v>0.8075</v>
      </c>
      <c r="E28" s="61">
        <v>323</v>
      </c>
      <c r="F28" s="42">
        <f>E28/400</f>
        <v>0.8075</v>
      </c>
      <c r="G28" s="43"/>
      <c r="H28" s="119">
        <f>SUM(J28,L28,N28,P28,R28,T28)</f>
        <v>323</v>
      </c>
      <c r="I28" s="78"/>
      <c r="J28" s="114">
        <v>84</v>
      </c>
      <c r="K28" s="78"/>
      <c r="L28" s="108">
        <v>77</v>
      </c>
      <c r="M28" s="78"/>
      <c r="N28" s="108">
        <v>82</v>
      </c>
      <c r="O28" s="78"/>
      <c r="P28" s="108">
        <v>80</v>
      </c>
      <c r="Q28" s="78"/>
      <c r="R28" s="131">
        <v>0</v>
      </c>
      <c r="S28" s="78"/>
      <c r="T28" s="131">
        <v>0</v>
      </c>
      <c r="U28" s="33">
        <v>400</v>
      </c>
      <c r="V28" s="13"/>
      <c r="W28" s="140">
        <f>SUM(J28,L28,N28,P28,R28,T28)</f>
        <v>323</v>
      </c>
      <c r="X28" s="28"/>
      <c r="Y28" s="140">
        <v>323</v>
      </c>
      <c r="Z28" s="46"/>
      <c r="AA28" s="145" t="s">
        <v>306</v>
      </c>
      <c r="AB28" s="141"/>
    </row>
    <row r="29" spans="1:28" x14ac:dyDescent="0.3">
      <c r="A29" s="18" t="s">
        <v>307</v>
      </c>
      <c r="B29" s="51" t="s">
        <v>103</v>
      </c>
      <c r="C29" s="51" t="s">
        <v>102</v>
      </c>
      <c r="D29" s="42">
        <f>H29/U29</f>
        <v>1.08</v>
      </c>
      <c r="E29" s="61">
        <v>298</v>
      </c>
      <c r="F29" s="42">
        <f>E29/400</f>
        <v>0.745</v>
      </c>
      <c r="G29" s="43"/>
      <c r="H29" s="119">
        <f>SUM(J29,L29,N29,P29,R29,T29)</f>
        <v>432</v>
      </c>
      <c r="I29" s="78"/>
      <c r="J29" s="114">
        <v>75</v>
      </c>
      <c r="K29" s="78"/>
      <c r="L29" s="131">
        <v>64</v>
      </c>
      <c r="M29" s="78"/>
      <c r="N29" s="108">
        <v>67</v>
      </c>
      <c r="O29" s="78"/>
      <c r="P29" s="108">
        <v>72</v>
      </c>
      <c r="Q29" s="78"/>
      <c r="R29" s="108">
        <v>84</v>
      </c>
      <c r="S29" s="78"/>
      <c r="T29" s="131">
        <v>70</v>
      </c>
      <c r="U29" s="33">
        <v>400</v>
      </c>
      <c r="V29" s="13"/>
      <c r="W29" s="140">
        <f>SUM(J29,L29,N29,P29,R29,T29)</f>
        <v>432</v>
      </c>
      <c r="X29" s="28"/>
      <c r="Y29" s="140">
        <v>298</v>
      </c>
      <c r="Z29" s="46"/>
      <c r="AA29" s="145" t="s">
        <v>307</v>
      </c>
      <c r="AB29" s="141"/>
    </row>
    <row r="30" spans="1:28" x14ac:dyDescent="0.3">
      <c r="A30" s="18" t="s">
        <v>308</v>
      </c>
      <c r="B30" s="51" t="s">
        <v>210</v>
      </c>
      <c r="C30" s="51" t="s">
        <v>85</v>
      </c>
      <c r="D30" s="42">
        <f>H30/U30</f>
        <v>0.64200000000000002</v>
      </c>
      <c r="E30" s="61">
        <v>218</v>
      </c>
      <c r="F30" s="42">
        <f>E30/400</f>
        <v>0.54500000000000004</v>
      </c>
      <c r="G30" s="43"/>
      <c r="H30" s="119">
        <f>SUM(J30,L30,N30,P30,R30,T30)</f>
        <v>321</v>
      </c>
      <c r="I30" s="78"/>
      <c r="J30" s="130">
        <v>44</v>
      </c>
      <c r="K30" s="78"/>
      <c r="L30" s="108">
        <v>54</v>
      </c>
      <c r="M30" s="109"/>
      <c r="N30" s="108">
        <v>56</v>
      </c>
      <c r="O30" s="78"/>
      <c r="P30" s="108">
        <v>59</v>
      </c>
      <c r="Q30" s="78"/>
      <c r="R30" s="131">
        <v>49</v>
      </c>
      <c r="S30" s="78"/>
      <c r="T30" s="108">
        <v>59</v>
      </c>
      <c r="U30" s="33">
        <v>500</v>
      </c>
      <c r="V30" s="13"/>
      <c r="W30" s="140">
        <f>SUM(J30,L30,N30,P30,R30,T30)</f>
        <v>321</v>
      </c>
      <c r="X30" s="28"/>
      <c r="Y30" s="140">
        <v>228</v>
      </c>
      <c r="Z30" s="46"/>
      <c r="AA30" s="145"/>
      <c r="AB30" s="141"/>
    </row>
    <row r="31" spans="1:28" x14ac:dyDescent="0.3">
      <c r="A31" s="18" t="s">
        <v>309</v>
      </c>
      <c r="B31" s="51" t="s">
        <v>57</v>
      </c>
      <c r="C31" s="51" t="s">
        <v>58</v>
      </c>
      <c r="D31" s="42">
        <f>H31/U31</f>
        <v>0.56000000000000005</v>
      </c>
      <c r="E31" s="61">
        <v>224</v>
      </c>
      <c r="F31" s="42">
        <f>E31/400</f>
        <v>0.56000000000000005</v>
      </c>
      <c r="G31" s="43"/>
      <c r="H31" s="119">
        <f>SUM(J31,L31,N31,P31,R31,T31)</f>
        <v>224</v>
      </c>
      <c r="I31" s="78"/>
      <c r="J31" s="114">
        <v>49</v>
      </c>
      <c r="K31" s="109"/>
      <c r="L31" s="108">
        <v>65</v>
      </c>
      <c r="M31" s="78"/>
      <c r="N31" s="108">
        <v>47</v>
      </c>
      <c r="O31" s="78"/>
      <c r="P31" s="131">
        <v>0</v>
      </c>
      <c r="Q31" s="78"/>
      <c r="R31" s="108">
        <v>63</v>
      </c>
      <c r="S31" s="78"/>
      <c r="T31" s="131">
        <v>0</v>
      </c>
      <c r="U31" s="33">
        <v>400</v>
      </c>
      <c r="V31" s="13"/>
      <c r="W31" s="140">
        <f>SUM(J31,L31,N31,P31,R31,T31)</f>
        <v>224</v>
      </c>
      <c r="X31" s="28"/>
      <c r="Y31" s="140">
        <v>224</v>
      </c>
      <c r="Z31" s="46"/>
      <c r="AA31" s="145"/>
      <c r="AB31" s="141"/>
    </row>
    <row r="32" spans="1:28" x14ac:dyDescent="0.3">
      <c r="A32" s="18" t="s">
        <v>310</v>
      </c>
      <c r="B32" s="51" t="s">
        <v>127</v>
      </c>
      <c r="C32" s="51" t="s">
        <v>30</v>
      </c>
      <c r="D32" s="42">
        <f>H32/U32</f>
        <v>0.70333333333333337</v>
      </c>
      <c r="E32" s="61">
        <v>154</v>
      </c>
      <c r="F32" s="42">
        <f>E32/300</f>
        <v>0.51333333333333331</v>
      </c>
      <c r="G32" s="43"/>
      <c r="H32" s="119">
        <f>SUM(J32,L32,N32,P32,R32,T32)</f>
        <v>211</v>
      </c>
      <c r="I32" s="78"/>
      <c r="J32" s="114">
        <v>51</v>
      </c>
      <c r="K32" s="109"/>
      <c r="L32" s="108">
        <v>43</v>
      </c>
      <c r="M32" s="78"/>
      <c r="N32" s="131">
        <v>0</v>
      </c>
      <c r="O32" s="78"/>
      <c r="P32" s="131">
        <v>0</v>
      </c>
      <c r="Q32" s="78"/>
      <c r="R32" s="108">
        <v>60</v>
      </c>
      <c r="S32" s="78"/>
      <c r="T32" s="108">
        <v>57</v>
      </c>
      <c r="U32" s="33">
        <v>300</v>
      </c>
      <c r="V32" s="13"/>
      <c r="W32" s="140">
        <f>SUM(J32,L32,N32,P32,R32,T32)</f>
        <v>211</v>
      </c>
      <c r="X32" s="28"/>
      <c r="Y32" s="140">
        <v>211</v>
      </c>
      <c r="Z32" s="46"/>
      <c r="AA32" s="145"/>
      <c r="AB32" s="141"/>
    </row>
    <row r="33" spans="1:28" x14ac:dyDescent="0.3">
      <c r="A33" s="41"/>
      <c r="B33" s="28"/>
      <c r="C33" s="28"/>
      <c r="D33" s="28"/>
      <c r="E33" s="28"/>
      <c r="F33" s="28"/>
      <c r="G33" s="28"/>
      <c r="H33" s="46"/>
      <c r="I33" s="10"/>
      <c r="J33" s="78"/>
      <c r="K33" s="78"/>
      <c r="L33" s="78"/>
      <c r="M33" s="78"/>
      <c r="N33" s="78"/>
      <c r="O33" s="78"/>
      <c r="P33" s="78"/>
      <c r="Q33" s="80"/>
      <c r="R33" s="80"/>
      <c r="S33" s="80"/>
      <c r="T33" s="10"/>
      <c r="U33" s="30"/>
      <c r="V33" s="28"/>
      <c r="W33" s="28"/>
      <c r="X33" s="28"/>
      <c r="Y33" s="28"/>
      <c r="Z33" s="28"/>
      <c r="AA33" s="28"/>
      <c r="AB33" s="141"/>
    </row>
    <row r="34" spans="1:28" s="32" customFormat="1" x14ac:dyDescent="0.3">
      <c r="A34" s="49"/>
      <c r="H34" s="47"/>
      <c r="I34" s="21"/>
      <c r="J34" s="73"/>
      <c r="K34" s="73"/>
      <c r="L34" s="73"/>
      <c r="M34" s="73"/>
      <c r="N34" s="73"/>
      <c r="O34" s="73"/>
      <c r="P34" s="73"/>
      <c r="Q34" s="83"/>
      <c r="R34" s="83"/>
      <c r="S34" s="83"/>
      <c r="T34" s="21"/>
      <c r="U34" s="33"/>
      <c r="AB34" s="143"/>
    </row>
    <row r="35" spans="1:28" s="32" customFormat="1" ht="18" customHeight="1" x14ac:dyDescent="0.2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28"/>
      <c r="W35" s="28"/>
      <c r="X35" s="28"/>
      <c r="Y35" s="28"/>
      <c r="Z35" s="28"/>
      <c r="AA35" s="28"/>
      <c r="AB35" s="143"/>
    </row>
    <row r="36" spans="1:28" s="32" customFormat="1" ht="33.6" customHeight="1" x14ac:dyDescent="0.5">
      <c r="A36" s="154" t="s">
        <v>222</v>
      </c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43"/>
    </row>
    <row r="37" spans="1:28" s="32" customFormat="1" x14ac:dyDescent="0.3">
      <c r="A37" s="16"/>
      <c r="B37" s="19"/>
      <c r="C37" s="19"/>
      <c r="D37" s="18" t="s">
        <v>20</v>
      </c>
      <c r="E37" s="18" t="s">
        <v>27</v>
      </c>
      <c r="F37" s="18" t="s">
        <v>27</v>
      </c>
      <c r="G37" s="46"/>
      <c r="H37" s="47" t="s">
        <v>22</v>
      </c>
      <c r="I37" s="46"/>
      <c r="J37" s="84" t="s">
        <v>4</v>
      </c>
      <c r="K37" s="85"/>
      <c r="L37" s="84" t="s">
        <v>5</v>
      </c>
      <c r="M37" s="85"/>
      <c r="N37" s="84" t="s">
        <v>6</v>
      </c>
      <c r="O37" s="85"/>
      <c r="P37" s="84" t="s">
        <v>8</v>
      </c>
      <c r="Q37" s="85"/>
      <c r="R37" s="84" t="s">
        <v>9</v>
      </c>
      <c r="S37" s="85"/>
      <c r="T37" s="18" t="s">
        <v>16</v>
      </c>
      <c r="U37" s="33"/>
      <c r="V37" s="28"/>
      <c r="W37" s="40"/>
      <c r="X37" s="28"/>
      <c r="Y37" s="40"/>
      <c r="Z37" s="28"/>
      <c r="AA37" s="40"/>
      <c r="AB37" s="143"/>
    </row>
    <row r="38" spans="1:28" s="32" customFormat="1" x14ac:dyDescent="0.3">
      <c r="A38" s="16"/>
      <c r="B38" s="19"/>
      <c r="C38" s="19"/>
      <c r="D38" s="18" t="s">
        <v>10</v>
      </c>
      <c r="E38" s="18" t="s">
        <v>29</v>
      </c>
      <c r="F38" s="18" t="s">
        <v>10</v>
      </c>
      <c r="G38" s="46"/>
      <c r="H38" s="47" t="s">
        <v>21</v>
      </c>
      <c r="I38" s="46"/>
      <c r="J38" s="84" t="s">
        <v>0</v>
      </c>
      <c r="K38" s="85"/>
      <c r="L38" s="84" t="s">
        <v>0</v>
      </c>
      <c r="M38" s="85"/>
      <c r="N38" s="84" t="s">
        <v>0</v>
      </c>
      <c r="O38" s="85"/>
      <c r="P38" s="84" t="s">
        <v>0</v>
      </c>
      <c r="Q38" s="85"/>
      <c r="R38" s="84" t="s">
        <v>0</v>
      </c>
      <c r="S38" s="85"/>
      <c r="T38" s="18" t="s">
        <v>0</v>
      </c>
      <c r="U38" s="33"/>
      <c r="V38" s="28"/>
      <c r="W38" s="144" t="s">
        <v>14</v>
      </c>
      <c r="X38" s="46"/>
      <c r="Y38" s="144" t="s">
        <v>15</v>
      </c>
      <c r="Z38" s="46"/>
      <c r="AA38" s="144" t="s">
        <v>13</v>
      </c>
      <c r="AB38" s="143"/>
    </row>
    <row r="39" spans="1:28" s="32" customFormat="1" x14ac:dyDescent="0.3">
      <c r="A39" s="64" t="s">
        <v>24</v>
      </c>
      <c r="B39" s="28"/>
      <c r="C39" s="28"/>
      <c r="D39" s="28"/>
      <c r="E39" s="28"/>
      <c r="F39" s="28"/>
      <c r="G39" s="28"/>
      <c r="H39" s="46"/>
      <c r="I39" s="10"/>
      <c r="J39" s="78"/>
      <c r="K39" s="78"/>
      <c r="L39" s="78"/>
      <c r="M39" s="78"/>
      <c r="N39" s="78"/>
      <c r="O39" s="78"/>
      <c r="P39" s="78"/>
      <c r="Q39" s="80"/>
      <c r="R39" s="80"/>
      <c r="S39" s="80"/>
      <c r="T39" s="10"/>
      <c r="U39" s="30"/>
      <c r="V39" s="28"/>
      <c r="W39" s="28"/>
      <c r="X39" s="28"/>
      <c r="Y39" s="28"/>
      <c r="Z39" s="28"/>
      <c r="AA39" s="28"/>
      <c r="AB39" s="143"/>
    </row>
    <row r="40" spans="1:28" s="32" customFormat="1" x14ac:dyDescent="0.3">
      <c r="A40" s="18" t="s">
        <v>306</v>
      </c>
      <c r="B40" s="56" t="s">
        <v>191</v>
      </c>
      <c r="C40" s="56" t="s">
        <v>192</v>
      </c>
      <c r="D40" s="42">
        <f>H40/U40</f>
        <v>0.99250000000000005</v>
      </c>
      <c r="E40" s="61">
        <v>310</v>
      </c>
      <c r="F40" s="42">
        <f>E40/200</f>
        <v>1.55</v>
      </c>
      <c r="G40" s="43"/>
      <c r="H40" s="98">
        <f>SUM(J40,L40,N40,P40,R40,T40)</f>
        <v>397</v>
      </c>
      <c r="I40" s="79"/>
      <c r="J40" s="108">
        <v>86</v>
      </c>
      <c r="K40" s="109"/>
      <c r="L40" s="108">
        <v>70</v>
      </c>
      <c r="M40" s="78"/>
      <c r="N40" s="131">
        <v>0</v>
      </c>
      <c r="O40" s="78"/>
      <c r="P40" s="131">
        <v>77</v>
      </c>
      <c r="Q40" s="78"/>
      <c r="R40" s="108">
        <v>77</v>
      </c>
      <c r="S40" s="78"/>
      <c r="T40" s="114">
        <v>87</v>
      </c>
      <c r="U40" s="33">
        <v>400</v>
      </c>
      <c r="V40" s="28"/>
      <c r="W40" s="140">
        <f t="shared" ref="W40:W42" si="2">SUM(J40,L40,N40,P40,R40,T40)</f>
        <v>397</v>
      </c>
      <c r="X40" s="28"/>
      <c r="Y40" s="140">
        <v>320</v>
      </c>
      <c r="Z40" s="46"/>
      <c r="AA40" s="145" t="s">
        <v>306</v>
      </c>
      <c r="AB40" s="143"/>
    </row>
    <row r="41" spans="1:28" s="32" customFormat="1" x14ac:dyDescent="0.3">
      <c r="A41" s="18" t="s">
        <v>307</v>
      </c>
      <c r="B41" s="56" t="s">
        <v>96</v>
      </c>
      <c r="C41" s="56" t="s">
        <v>140</v>
      </c>
      <c r="D41" s="42">
        <f>H41/U41</f>
        <v>0.74</v>
      </c>
      <c r="E41" s="61">
        <v>236</v>
      </c>
      <c r="F41" s="42">
        <f>E41/400</f>
        <v>0.59</v>
      </c>
      <c r="G41" s="43"/>
      <c r="H41" s="98">
        <f>SUM(J41,L41,N41,P41,R41,T41)</f>
        <v>296</v>
      </c>
      <c r="I41" s="79"/>
      <c r="J41" s="108">
        <v>52</v>
      </c>
      <c r="K41" s="109"/>
      <c r="L41" s="108">
        <v>55</v>
      </c>
      <c r="M41" s="78"/>
      <c r="N41" s="131">
        <v>0</v>
      </c>
      <c r="O41" s="78"/>
      <c r="P41" s="108">
        <v>75</v>
      </c>
      <c r="Q41" s="78"/>
      <c r="R41" s="131">
        <v>54</v>
      </c>
      <c r="S41" s="78"/>
      <c r="T41" s="114">
        <v>60</v>
      </c>
      <c r="U41" s="33">
        <v>400</v>
      </c>
      <c r="V41" s="28"/>
      <c r="W41" s="140">
        <f t="shared" si="2"/>
        <v>296</v>
      </c>
      <c r="X41" s="28"/>
      <c r="Y41" s="140">
        <v>242</v>
      </c>
      <c r="Z41" s="46"/>
      <c r="AA41" s="145" t="s">
        <v>307</v>
      </c>
      <c r="AB41" s="143"/>
    </row>
    <row r="42" spans="1:28" s="32" customFormat="1" x14ac:dyDescent="0.3">
      <c r="A42" s="18" t="s">
        <v>308</v>
      </c>
      <c r="B42" s="56" t="s">
        <v>143</v>
      </c>
      <c r="C42" s="56" t="s">
        <v>50</v>
      </c>
      <c r="D42" s="42">
        <f>H42/U42</f>
        <v>0.33600000000000002</v>
      </c>
      <c r="E42" s="61">
        <v>148</v>
      </c>
      <c r="F42" s="42">
        <f>E42/400</f>
        <v>0.37</v>
      </c>
      <c r="G42" s="43"/>
      <c r="H42" s="98">
        <f>SUM(J42,L42,N42,P42,R42,T42)</f>
        <v>168</v>
      </c>
      <c r="I42" s="79"/>
      <c r="J42" s="108">
        <v>32</v>
      </c>
      <c r="K42" s="78"/>
      <c r="L42" s="108">
        <v>36</v>
      </c>
      <c r="M42" s="109"/>
      <c r="N42" s="108">
        <v>39</v>
      </c>
      <c r="O42" s="78"/>
      <c r="P42" s="131">
        <v>20</v>
      </c>
      <c r="Q42" s="78"/>
      <c r="R42" s="108">
        <v>41</v>
      </c>
      <c r="S42" s="78"/>
      <c r="T42" s="130">
        <v>0</v>
      </c>
      <c r="U42" s="33">
        <v>500</v>
      </c>
      <c r="V42" s="28"/>
      <c r="W42" s="140">
        <f t="shared" si="2"/>
        <v>168</v>
      </c>
      <c r="X42" s="28"/>
      <c r="Y42" s="140">
        <v>148</v>
      </c>
      <c r="Z42" s="46"/>
      <c r="AA42" s="145"/>
      <c r="AB42" s="143"/>
    </row>
    <row r="43" spans="1:28" s="32" customFormat="1" x14ac:dyDescent="0.3">
      <c r="A43" s="64" t="s">
        <v>18</v>
      </c>
      <c r="B43" s="28"/>
      <c r="C43" s="28"/>
      <c r="D43" s="43"/>
      <c r="E43" s="62"/>
      <c r="F43" s="43"/>
      <c r="G43" s="43"/>
      <c r="H43" s="95"/>
      <c r="I43" s="79"/>
      <c r="J43" s="78"/>
      <c r="K43" s="78"/>
      <c r="L43" s="78"/>
      <c r="M43" s="78"/>
      <c r="N43" s="78"/>
      <c r="O43" s="78"/>
      <c r="P43" s="78"/>
      <c r="Q43" s="80"/>
      <c r="R43" s="80"/>
      <c r="S43" s="80"/>
      <c r="T43" s="78"/>
      <c r="U43" s="88"/>
      <c r="V43" s="28"/>
      <c r="W43" s="28"/>
      <c r="X43" s="28"/>
      <c r="Y43" s="46"/>
      <c r="Z43" s="46"/>
      <c r="AA43" s="46"/>
      <c r="AB43" s="143"/>
    </row>
    <row r="44" spans="1:28" s="32" customFormat="1" x14ac:dyDescent="0.3">
      <c r="A44" s="52" t="s">
        <v>306</v>
      </c>
      <c r="B44" s="50" t="s">
        <v>69</v>
      </c>
      <c r="C44" s="50" t="s">
        <v>70</v>
      </c>
      <c r="D44" s="42">
        <f>H44/U44</f>
        <v>0.93500000000000005</v>
      </c>
      <c r="E44" s="61">
        <v>374</v>
      </c>
      <c r="F44" s="42">
        <f>E44/400</f>
        <v>0.93500000000000005</v>
      </c>
      <c r="G44" s="43"/>
      <c r="H44" s="98">
        <f>SUM(J44,L44,N44,P44,R44,T44)</f>
        <v>374</v>
      </c>
      <c r="I44" s="79"/>
      <c r="J44" s="108">
        <v>91</v>
      </c>
      <c r="K44" s="109"/>
      <c r="L44" s="110">
        <v>95</v>
      </c>
      <c r="M44" s="79"/>
      <c r="N44" s="132">
        <v>0</v>
      </c>
      <c r="O44" s="79"/>
      <c r="P44" s="108">
        <v>95</v>
      </c>
      <c r="Q44" s="78"/>
      <c r="R44" s="108">
        <v>93</v>
      </c>
      <c r="S44" s="78"/>
      <c r="T44" s="130">
        <v>0</v>
      </c>
      <c r="U44" s="33">
        <v>400</v>
      </c>
      <c r="V44" s="28"/>
      <c r="W44" s="140">
        <f>SUM(J44,L44,N44,P44,R44,T44)</f>
        <v>374</v>
      </c>
      <c r="X44" s="28"/>
      <c r="Y44" s="140">
        <v>374</v>
      </c>
      <c r="Z44" s="46"/>
      <c r="AA44" s="145" t="s">
        <v>306</v>
      </c>
      <c r="AB44" s="143"/>
    </row>
    <row r="45" spans="1:28" s="32" customFormat="1" x14ac:dyDescent="0.3">
      <c r="A45" s="52" t="s">
        <v>307</v>
      </c>
      <c r="B45" s="26" t="s">
        <v>119</v>
      </c>
      <c r="C45" s="26" t="s">
        <v>148</v>
      </c>
      <c r="D45" s="42">
        <f>H45/U45</f>
        <v>1.0649999999999999</v>
      </c>
      <c r="E45" s="61">
        <v>338</v>
      </c>
      <c r="F45" s="42">
        <f>E45/400</f>
        <v>0.84499999999999997</v>
      </c>
      <c r="G45" s="43"/>
      <c r="H45" s="98">
        <f>SUM(J45,L45,N45,P45,R45,T45)</f>
        <v>426</v>
      </c>
      <c r="I45" s="79"/>
      <c r="J45" s="131">
        <v>81</v>
      </c>
      <c r="K45" s="78"/>
      <c r="L45" s="110">
        <v>86</v>
      </c>
      <c r="M45" s="113"/>
      <c r="N45" s="110">
        <v>84</v>
      </c>
      <c r="O45" s="79"/>
      <c r="P45" s="108">
        <v>87</v>
      </c>
      <c r="Q45" s="78"/>
      <c r="R45" s="131">
        <v>0</v>
      </c>
      <c r="S45" s="78"/>
      <c r="T45" s="114">
        <v>88</v>
      </c>
      <c r="U45" s="33">
        <v>400</v>
      </c>
      <c r="V45" s="28"/>
      <c r="W45" s="140">
        <f>SUM(J45,L45,N45,P45,R45,T45)</f>
        <v>426</v>
      </c>
      <c r="X45" s="28"/>
      <c r="Y45" s="140">
        <v>345</v>
      </c>
      <c r="Z45" s="46"/>
      <c r="AA45" s="145" t="s">
        <v>307</v>
      </c>
      <c r="AB45" s="143"/>
    </row>
    <row r="46" spans="1:28" s="32" customFormat="1" x14ac:dyDescent="0.3">
      <c r="A46" s="52" t="s">
        <v>308</v>
      </c>
      <c r="B46" s="50" t="s">
        <v>110</v>
      </c>
      <c r="C46" s="50" t="s">
        <v>180</v>
      </c>
      <c r="D46" s="42">
        <f>H46/U46</f>
        <v>0.92400000000000004</v>
      </c>
      <c r="E46" s="61">
        <v>314</v>
      </c>
      <c r="F46" s="42">
        <f>E46/400</f>
        <v>0.78500000000000003</v>
      </c>
      <c r="G46" s="43"/>
      <c r="H46" s="98">
        <f>SUM(J46,L46,N46,P46,R46,T46)</f>
        <v>462</v>
      </c>
      <c r="I46" s="79"/>
      <c r="J46" s="108">
        <v>75</v>
      </c>
      <c r="K46" s="109"/>
      <c r="L46" s="110">
        <v>76</v>
      </c>
      <c r="M46" s="79"/>
      <c r="N46" s="132">
        <v>65</v>
      </c>
      <c r="O46" s="79"/>
      <c r="P46" s="108">
        <v>82</v>
      </c>
      <c r="Q46" s="78"/>
      <c r="R46" s="131">
        <v>81</v>
      </c>
      <c r="S46" s="78"/>
      <c r="T46" s="114">
        <v>83</v>
      </c>
      <c r="U46" s="33">
        <v>500</v>
      </c>
      <c r="V46" s="28"/>
      <c r="W46" s="140">
        <f>SUM(J46,L46,N46,P46,R46,T46)</f>
        <v>462</v>
      </c>
      <c r="X46" s="28"/>
      <c r="Y46" s="140">
        <v>316</v>
      </c>
      <c r="Z46" s="46"/>
      <c r="AA46" s="145"/>
      <c r="AB46" s="143"/>
    </row>
    <row r="47" spans="1:28" s="32" customFormat="1" x14ac:dyDescent="0.3">
      <c r="A47" s="52" t="s">
        <v>309</v>
      </c>
      <c r="B47" s="50" t="s">
        <v>183</v>
      </c>
      <c r="C47" s="50" t="s">
        <v>94</v>
      </c>
      <c r="D47" s="42">
        <f>H47/U47</f>
        <v>0.76800000000000002</v>
      </c>
      <c r="E47" s="61">
        <v>313</v>
      </c>
      <c r="F47" s="42">
        <f>E47/400</f>
        <v>0.78249999999999997</v>
      </c>
      <c r="G47" s="43"/>
      <c r="H47" s="98">
        <f>SUM(J47,L47,N47,P47,R47,T47)</f>
        <v>384</v>
      </c>
      <c r="I47" s="79"/>
      <c r="J47" s="108">
        <v>73</v>
      </c>
      <c r="K47" s="78"/>
      <c r="L47" s="132">
        <v>71</v>
      </c>
      <c r="M47" s="79"/>
      <c r="N47" s="110">
        <v>73</v>
      </c>
      <c r="O47" s="79"/>
      <c r="P47" s="108">
        <v>82</v>
      </c>
      <c r="Q47" s="78"/>
      <c r="R47" s="108">
        <v>85</v>
      </c>
      <c r="S47" s="78"/>
      <c r="T47" s="130">
        <v>0</v>
      </c>
      <c r="U47" s="33">
        <v>500</v>
      </c>
      <c r="V47" s="28"/>
      <c r="W47" s="140">
        <f>SUM(J47,L47,N47,P47,R47,T47)</f>
        <v>384</v>
      </c>
      <c r="X47" s="28"/>
      <c r="Y47" s="140">
        <v>313</v>
      </c>
      <c r="Z47" s="46"/>
      <c r="AA47" s="145"/>
      <c r="AB47" s="143"/>
    </row>
    <row r="48" spans="1:28" s="32" customFormat="1" x14ac:dyDescent="0.3">
      <c r="A48" s="52" t="s">
        <v>310</v>
      </c>
      <c r="B48" s="50" t="s">
        <v>96</v>
      </c>
      <c r="C48" s="50" t="s">
        <v>39</v>
      </c>
      <c r="D48" s="42">
        <f>H48/U48</f>
        <v>0.95250000000000001</v>
      </c>
      <c r="E48" s="61">
        <v>298</v>
      </c>
      <c r="F48" s="42">
        <f>E48/400</f>
        <v>0.745</v>
      </c>
      <c r="G48" s="43"/>
      <c r="H48" s="98">
        <f>SUM(J48,L48,N48,P48,R48,T48)</f>
        <v>381</v>
      </c>
      <c r="I48" s="79"/>
      <c r="J48" s="131">
        <v>72</v>
      </c>
      <c r="K48" s="78"/>
      <c r="L48" s="110">
        <v>78</v>
      </c>
      <c r="M48" s="113"/>
      <c r="N48" s="110">
        <v>73</v>
      </c>
      <c r="O48" s="79"/>
      <c r="P48" s="131">
        <v>0</v>
      </c>
      <c r="Q48" s="78"/>
      <c r="R48" s="108">
        <v>75</v>
      </c>
      <c r="S48" s="78"/>
      <c r="T48" s="114">
        <v>83</v>
      </c>
      <c r="U48" s="33">
        <v>400</v>
      </c>
      <c r="V48" s="28"/>
      <c r="W48" s="140">
        <f>SUM(J48,L48,N48,P48,R48,T48)</f>
        <v>381</v>
      </c>
      <c r="X48" s="28"/>
      <c r="Y48" s="140">
        <v>309</v>
      </c>
      <c r="Z48" s="46"/>
      <c r="AA48" s="145"/>
      <c r="AB48" s="143"/>
    </row>
    <row r="49" spans="1:28" s="32" customFormat="1" x14ac:dyDescent="0.3">
      <c r="A49" s="52" t="s">
        <v>311</v>
      </c>
      <c r="B49" s="50" t="s">
        <v>279</v>
      </c>
      <c r="C49" s="50" t="s">
        <v>280</v>
      </c>
      <c r="D49" s="42">
        <f>H49/U49</f>
        <v>0.76</v>
      </c>
      <c r="E49" s="61">
        <v>245</v>
      </c>
      <c r="F49" s="42">
        <f>E49/400</f>
        <v>0.61250000000000004</v>
      </c>
      <c r="G49" s="43"/>
      <c r="H49" s="98">
        <f>SUM(J49,L49,N49,P49,R49,T49)</f>
        <v>304</v>
      </c>
      <c r="I49" s="79"/>
      <c r="J49" s="131">
        <v>0</v>
      </c>
      <c r="K49" s="78"/>
      <c r="L49" s="110">
        <v>55</v>
      </c>
      <c r="M49" s="113"/>
      <c r="N49" s="110">
        <v>67</v>
      </c>
      <c r="O49" s="79"/>
      <c r="P49" s="108">
        <v>66</v>
      </c>
      <c r="Q49" s="78"/>
      <c r="R49" s="131">
        <v>57</v>
      </c>
      <c r="S49" s="78"/>
      <c r="T49" s="114">
        <v>59</v>
      </c>
      <c r="U49" s="33">
        <v>400</v>
      </c>
      <c r="V49" s="28"/>
      <c r="W49" s="140">
        <f>SUM(J49,L49,N49,P49,R49,T49)</f>
        <v>304</v>
      </c>
      <c r="X49" s="28"/>
      <c r="Y49" s="140">
        <v>247</v>
      </c>
      <c r="Z49" s="46"/>
      <c r="AA49" s="145"/>
      <c r="AB49" s="143"/>
    </row>
    <row r="50" spans="1:28" s="32" customFormat="1" x14ac:dyDescent="0.3">
      <c r="A50" s="52" t="s">
        <v>312</v>
      </c>
      <c r="B50" s="26" t="s">
        <v>141</v>
      </c>
      <c r="C50" s="26" t="s">
        <v>140</v>
      </c>
      <c r="D50" s="42">
        <f>H50/U50</f>
        <v>0.76500000000000001</v>
      </c>
      <c r="E50" s="61">
        <v>241</v>
      </c>
      <c r="F50" s="42">
        <f>E50/400</f>
        <v>0.60250000000000004</v>
      </c>
      <c r="G50" s="43"/>
      <c r="H50" s="98">
        <f>SUM(J50,L50,N50,P50,R50,T50)</f>
        <v>306</v>
      </c>
      <c r="I50" s="79"/>
      <c r="J50" s="108">
        <v>65</v>
      </c>
      <c r="K50" s="109"/>
      <c r="L50" s="110">
        <v>55</v>
      </c>
      <c r="M50" s="79"/>
      <c r="N50" s="132">
        <v>0</v>
      </c>
      <c r="O50" s="79"/>
      <c r="P50" s="131">
        <v>59</v>
      </c>
      <c r="Q50" s="78"/>
      <c r="R50" s="108">
        <v>62</v>
      </c>
      <c r="S50" s="78"/>
      <c r="T50" s="114">
        <v>65</v>
      </c>
      <c r="U50" s="33">
        <v>400</v>
      </c>
      <c r="V50" s="28"/>
      <c r="W50" s="140">
        <f>SUM(J50,L50,N50,P50,R50,T50)</f>
        <v>306</v>
      </c>
      <c r="X50" s="28"/>
      <c r="Y50" s="140">
        <v>247</v>
      </c>
      <c r="Z50" s="46"/>
      <c r="AA50" s="145"/>
      <c r="AB50" s="143"/>
    </row>
    <row r="51" spans="1:28" s="32" customFormat="1" x14ac:dyDescent="0.3">
      <c r="A51" s="64" t="s">
        <v>19</v>
      </c>
      <c r="B51" s="60"/>
      <c r="C51" s="59"/>
      <c r="D51" s="43"/>
      <c r="E51" s="62"/>
      <c r="F51" s="43"/>
      <c r="G51" s="43"/>
      <c r="H51" s="95"/>
      <c r="I51" s="79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88"/>
      <c r="V51" s="28"/>
      <c r="W51" s="28"/>
      <c r="X51" s="28"/>
      <c r="Y51" s="46"/>
      <c r="Z51" s="46"/>
      <c r="AA51" s="46"/>
      <c r="AB51" s="143"/>
    </row>
    <row r="52" spans="1:28" s="32" customFormat="1" x14ac:dyDescent="0.3">
      <c r="A52" s="47" t="s">
        <v>306</v>
      </c>
      <c r="B52" s="57" t="s">
        <v>183</v>
      </c>
      <c r="C52" s="57" t="s">
        <v>94</v>
      </c>
      <c r="D52" s="42">
        <f>H52/U52</f>
        <v>0.76800000000000002</v>
      </c>
      <c r="E52" s="61">
        <v>313</v>
      </c>
      <c r="F52" s="42">
        <f>E52/400</f>
        <v>0.78249999999999997</v>
      </c>
      <c r="G52" s="43"/>
      <c r="H52" s="98">
        <f>SUM(J52,L52,N52,P52,R52,T52)</f>
        <v>384</v>
      </c>
      <c r="I52" s="79"/>
      <c r="J52" s="108">
        <v>73</v>
      </c>
      <c r="K52" s="78"/>
      <c r="L52" s="130">
        <v>71</v>
      </c>
      <c r="M52" s="78"/>
      <c r="N52" s="108">
        <v>73</v>
      </c>
      <c r="O52" s="78"/>
      <c r="P52" s="108">
        <v>82</v>
      </c>
      <c r="Q52" s="80"/>
      <c r="R52" s="108">
        <v>85</v>
      </c>
      <c r="S52" s="80"/>
      <c r="T52" s="130">
        <v>0</v>
      </c>
      <c r="U52" s="33">
        <v>500</v>
      </c>
      <c r="V52" s="28"/>
      <c r="W52" s="140">
        <f>SUM(J52,L52,N52,P52,R52,T52)</f>
        <v>384</v>
      </c>
      <c r="X52" s="28"/>
      <c r="Y52" s="140">
        <v>313</v>
      </c>
      <c r="Z52" s="46"/>
      <c r="AA52" s="145" t="s">
        <v>306</v>
      </c>
      <c r="AB52" s="143"/>
    </row>
    <row r="53" spans="1:28" s="32" customFormat="1" x14ac:dyDescent="0.3">
      <c r="A53" s="47" t="s">
        <v>307</v>
      </c>
      <c r="B53" s="57" t="s">
        <v>74</v>
      </c>
      <c r="C53" s="57" t="s">
        <v>75</v>
      </c>
      <c r="D53" s="42">
        <f>H53/U53</f>
        <v>0.75</v>
      </c>
      <c r="E53" s="61">
        <v>300</v>
      </c>
      <c r="F53" s="42">
        <f>E53/400</f>
        <v>0.75</v>
      </c>
      <c r="G53" s="43"/>
      <c r="H53" s="98">
        <f>SUM(J53,L53,N53,P53,R53,T53)</f>
        <v>300</v>
      </c>
      <c r="I53" s="79"/>
      <c r="J53" s="108">
        <v>71</v>
      </c>
      <c r="K53" s="78"/>
      <c r="L53" s="114">
        <v>74</v>
      </c>
      <c r="M53" s="109"/>
      <c r="N53" s="108">
        <v>78</v>
      </c>
      <c r="O53" s="78"/>
      <c r="P53" s="108">
        <v>77</v>
      </c>
      <c r="Q53" s="80"/>
      <c r="R53" s="131">
        <v>0</v>
      </c>
      <c r="S53" s="80"/>
      <c r="T53" s="130">
        <v>0</v>
      </c>
      <c r="U53" s="33">
        <v>400</v>
      </c>
      <c r="V53" s="28"/>
      <c r="W53" s="140">
        <f>SUM(J53,L53,N53,P53,R53,T53)</f>
        <v>300</v>
      </c>
      <c r="X53" s="28"/>
      <c r="Y53" s="140">
        <v>300</v>
      </c>
      <c r="Z53" s="46"/>
      <c r="AA53" s="145" t="s">
        <v>307</v>
      </c>
      <c r="AB53" s="143"/>
    </row>
    <row r="54" spans="1:28" s="32" customFormat="1" x14ac:dyDescent="0.3">
      <c r="A54" s="47" t="s">
        <v>308</v>
      </c>
      <c r="B54" s="57" t="s">
        <v>206</v>
      </c>
      <c r="C54" s="57" t="s">
        <v>207</v>
      </c>
      <c r="D54" s="42">
        <f>H54/U54</f>
        <v>0.99333333333333329</v>
      </c>
      <c r="E54" s="61">
        <v>218</v>
      </c>
      <c r="F54" s="42">
        <f>E54/300</f>
        <v>0.72666666666666668</v>
      </c>
      <c r="G54" s="43"/>
      <c r="H54" s="98">
        <f>SUM(J54,L54,N54,P54,R54,T54)</f>
        <v>298</v>
      </c>
      <c r="I54" s="79"/>
      <c r="J54" s="108">
        <v>73</v>
      </c>
      <c r="K54" s="78"/>
      <c r="L54" s="130">
        <v>0</v>
      </c>
      <c r="M54" s="78"/>
      <c r="N54" s="108">
        <v>70</v>
      </c>
      <c r="O54" s="78"/>
      <c r="P54" s="131">
        <v>0</v>
      </c>
      <c r="Q54" s="80"/>
      <c r="R54" s="108">
        <v>75</v>
      </c>
      <c r="S54" s="80"/>
      <c r="T54" s="114">
        <v>80</v>
      </c>
      <c r="U54" s="33">
        <v>300</v>
      </c>
      <c r="V54" s="28"/>
      <c r="W54" s="140">
        <f>SUM(J54,L54,N54,P54,R54,T54)</f>
        <v>298</v>
      </c>
      <c r="X54" s="28"/>
      <c r="Y54" s="140">
        <v>298</v>
      </c>
      <c r="Z54" s="46"/>
      <c r="AA54" s="145"/>
      <c r="AB54" s="143"/>
    </row>
    <row r="55" spans="1:28" s="32" customFormat="1" x14ac:dyDescent="0.3">
      <c r="A55" s="47" t="s">
        <v>309</v>
      </c>
      <c r="B55" s="57" t="s">
        <v>103</v>
      </c>
      <c r="C55" s="57" t="s">
        <v>102</v>
      </c>
      <c r="D55" s="42">
        <f>H55/U55</f>
        <v>0.9375</v>
      </c>
      <c r="E55" s="61">
        <v>254</v>
      </c>
      <c r="F55" s="42">
        <f>E55/400</f>
        <v>0.63500000000000001</v>
      </c>
      <c r="G55" s="43"/>
      <c r="H55" s="98">
        <f>SUM(J55,L55,N55,P55,R55,T55)</f>
        <v>375</v>
      </c>
      <c r="I55" s="79"/>
      <c r="J55" s="108">
        <v>73</v>
      </c>
      <c r="K55" s="109"/>
      <c r="L55" s="114">
        <v>62</v>
      </c>
      <c r="M55" s="78"/>
      <c r="N55" s="131">
        <v>56</v>
      </c>
      <c r="O55" s="78"/>
      <c r="P55" s="108">
        <v>63</v>
      </c>
      <c r="Q55" s="80"/>
      <c r="R55" s="137">
        <v>53</v>
      </c>
      <c r="S55" s="80"/>
      <c r="T55" s="114">
        <v>68</v>
      </c>
      <c r="U55" s="33">
        <v>400</v>
      </c>
      <c r="V55" s="28"/>
      <c r="W55" s="140">
        <f>SUM(J55,L55,N55,P55,R55,T55)</f>
        <v>375</v>
      </c>
      <c r="X55" s="28"/>
      <c r="Y55" s="140">
        <v>266</v>
      </c>
      <c r="Z55" s="46"/>
      <c r="AA55" s="145"/>
      <c r="AB55" s="143"/>
    </row>
    <row r="56" spans="1:28" s="32" customFormat="1" x14ac:dyDescent="0.3">
      <c r="A56" s="47" t="s">
        <v>310</v>
      </c>
      <c r="B56" s="57" t="s">
        <v>279</v>
      </c>
      <c r="C56" s="57" t="s">
        <v>280</v>
      </c>
      <c r="D56" s="42">
        <f>H56/U56</f>
        <v>1.0133333333333334</v>
      </c>
      <c r="E56" s="61">
        <v>245</v>
      </c>
      <c r="F56" s="42">
        <f>E56/400</f>
        <v>0.61250000000000004</v>
      </c>
      <c r="G56" s="43"/>
      <c r="H56" s="98">
        <f>SUM(J56,L56,N56,P56,R56,T56)</f>
        <v>304</v>
      </c>
      <c r="I56" s="79"/>
      <c r="J56" s="131">
        <v>0</v>
      </c>
      <c r="K56" s="78"/>
      <c r="L56" s="114">
        <v>55</v>
      </c>
      <c r="M56" s="109"/>
      <c r="N56" s="108">
        <v>67</v>
      </c>
      <c r="O56" s="78"/>
      <c r="P56" s="108">
        <v>66</v>
      </c>
      <c r="Q56" s="80"/>
      <c r="R56" s="131">
        <v>57</v>
      </c>
      <c r="S56" s="80"/>
      <c r="T56" s="114">
        <v>59</v>
      </c>
      <c r="U56" s="33">
        <v>300</v>
      </c>
      <c r="V56" s="28"/>
      <c r="W56" s="140">
        <f>SUM(J56,L56,N56,P56,R56,T56)</f>
        <v>304</v>
      </c>
      <c r="X56" s="28"/>
      <c r="Y56" s="140">
        <v>247</v>
      </c>
      <c r="Z56" s="46"/>
      <c r="AA56" s="145"/>
      <c r="AB56" s="143"/>
    </row>
    <row r="57" spans="1:28" s="32" customFormat="1" x14ac:dyDescent="0.3">
      <c r="A57" s="47" t="s">
        <v>311</v>
      </c>
      <c r="B57" s="57" t="s">
        <v>141</v>
      </c>
      <c r="C57" s="57" t="s">
        <v>140</v>
      </c>
      <c r="D57" s="42">
        <f>H57/U57</f>
        <v>1.02</v>
      </c>
      <c r="E57" s="61">
        <v>241</v>
      </c>
      <c r="F57" s="42">
        <f>E57/400</f>
        <v>0.60250000000000004</v>
      </c>
      <c r="G57" s="43"/>
      <c r="H57" s="98">
        <f>SUM(J57,L57,N57,P57,R57,T57)</f>
        <v>306</v>
      </c>
      <c r="I57" s="79"/>
      <c r="J57" s="108">
        <v>65</v>
      </c>
      <c r="K57" s="109"/>
      <c r="L57" s="114">
        <v>55</v>
      </c>
      <c r="M57" s="78"/>
      <c r="N57" s="131">
        <v>0</v>
      </c>
      <c r="O57" s="78"/>
      <c r="P57" s="131">
        <v>59</v>
      </c>
      <c r="Q57" s="80"/>
      <c r="R57" s="108">
        <v>62</v>
      </c>
      <c r="S57" s="80"/>
      <c r="T57" s="114">
        <v>65</v>
      </c>
      <c r="U57" s="33">
        <v>300</v>
      </c>
      <c r="V57" s="28"/>
      <c r="W57" s="140">
        <f>SUM(J57,L57,N57,P57,R57,T57)</f>
        <v>306</v>
      </c>
      <c r="X57" s="28"/>
      <c r="Y57" s="140">
        <v>247</v>
      </c>
      <c r="Z57" s="46"/>
      <c r="AA57" s="145"/>
      <c r="AB57" s="143"/>
    </row>
    <row r="58" spans="1:28" s="32" customFormat="1" x14ac:dyDescent="0.3">
      <c r="A58" s="47" t="s">
        <v>312</v>
      </c>
      <c r="B58" s="57" t="s">
        <v>154</v>
      </c>
      <c r="C58" s="57" t="s">
        <v>153</v>
      </c>
      <c r="D58" s="42">
        <f>H58/U58</f>
        <v>0.61</v>
      </c>
      <c r="E58" s="61">
        <v>244</v>
      </c>
      <c r="F58" s="42">
        <f>E58/400</f>
        <v>0.61</v>
      </c>
      <c r="G58" s="43"/>
      <c r="H58" s="98">
        <f>SUM(J58,L58,N58,P58,R58,T58)</f>
        <v>244</v>
      </c>
      <c r="I58" s="79"/>
      <c r="J58" s="108">
        <v>66</v>
      </c>
      <c r="K58" s="78"/>
      <c r="L58" s="114">
        <v>56</v>
      </c>
      <c r="M58" s="78"/>
      <c r="N58" s="108">
        <v>60</v>
      </c>
      <c r="O58" s="78"/>
      <c r="P58" s="108">
        <v>62</v>
      </c>
      <c r="Q58" s="80"/>
      <c r="R58" s="137">
        <v>0</v>
      </c>
      <c r="S58" s="80"/>
      <c r="T58" s="130">
        <v>0</v>
      </c>
      <c r="U58" s="33">
        <v>400</v>
      </c>
      <c r="V58" s="28"/>
      <c r="W58" s="140">
        <f>SUM(J58,L58,N58,P58,R58,T58)</f>
        <v>244</v>
      </c>
      <c r="X58" s="28"/>
      <c r="Y58" s="140">
        <v>244</v>
      </c>
      <c r="Z58" s="46"/>
      <c r="AA58" s="145"/>
      <c r="AB58" s="143"/>
    </row>
    <row r="59" spans="1:28" s="32" customFormat="1" x14ac:dyDescent="0.3">
      <c r="A59" s="47" t="s">
        <v>313</v>
      </c>
      <c r="B59" s="57" t="s">
        <v>171</v>
      </c>
      <c r="C59" s="57" t="s">
        <v>206</v>
      </c>
      <c r="D59" s="42">
        <f>H59/U59</f>
        <v>0.80500000000000005</v>
      </c>
      <c r="E59" s="61">
        <v>212</v>
      </c>
      <c r="F59" s="42">
        <f>E59/400</f>
        <v>0.53</v>
      </c>
      <c r="G59" s="43"/>
      <c r="H59" s="98">
        <f>SUM(J59,L59,N59,P59,R59,T59)</f>
        <v>322</v>
      </c>
      <c r="I59" s="79"/>
      <c r="J59" s="108">
        <v>44</v>
      </c>
      <c r="K59" s="109"/>
      <c r="L59" s="108">
        <v>45</v>
      </c>
      <c r="M59" s="78"/>
      <c r="N59" s="137">
        <v>42</v>
      </c>
      <c r="O59" s="78"/>
      <c r="P59" s="131">
        <v>56</v>
      </c>
      <c r="Q59" s="80"/>
      <c r="R59" s="108">
        <v>67</v>
      </c>
      <c r="S59" s="80"/>
      <c r="T59" s="114">
        <v>68</v>
      </c>
      <c r="U59" s="33">
        <v>400</v>
      </c>
      <c r="V59" s="28"/>
      <c r="W59" s="140">
        <f>SUM(J59,L59,N59,P59,R59,T59)</f>
        <v>322</v>
      </c>
      <c r="X59" s="28"/>
      <c r="Y59" s="140">
        <v>224</v>
      </c>
      <c r="Z59" s="46"/>
      <c r="AA59" s="145"/>
      <c r="AB59" s="143"/>
    </row>
    <row r="60" spans="1:28" s="32" customFormat="1" x14ac:dyDescent="0.3">
      <c r="A60" s="47" t="s">
        <v>314</v>
      </c>
      <c r="B60" s="57" t="s">
        <v>171</v>
      </c>
      <c r="C60" s="57" t="s">
        <v>172</v>
      </c>
      <c r="D60" s="42">
        <f>H60/U60</f>
        <v>0.74333333333333329</v>
      </c>
      <c r="E60" s="61">
        <v>223</v>
      </c>
      <c r="F60" s="42">
        <f>E60/400</f>
        <v>0.5575</v>
      </c>
      <c r="G60" s="43"/>
      <c r="H60" s="98">
        <f>SUM(J60,L60,N60,P60,R60,T60)</f>
        <v>223</v>
      </c>
      <c r="I60" s="79"/>
      <c r="J60" s="108">
        <v>60</v>
      </c>
      <c r="K60" s="109"/>
      <c r="L60" s="114">
        <v>56</v>
      </c>
      <c r="M60" s="78"/>
      <c r="N60" s="131">
        <v>0</v>
      </c>
      <c r="O60" s="78"/>
      <c r="P60" s="108">
        <v>57</v>
      </c>
      <c r="Q60" s="80"/>
      <c r="R60" s="108">
        <v>50</v>
      </c>
      <c r="S60" s="80"/>
      <c r="T60" s="130">
        <v>0</v>
      </c>
      <c r="U60" s="33">
        <v>300</v>
      </c>
      <c r="V60" s="28"/>
      <c r="W60" s="140">
        <f>SUM(J60,L60,N60,P60,R60,T60)</f>
        <v>223</v>
      </c>
      <c r="X60" s="28"/>
      <c r="Y60" s="140">
        <v>223</v>
      </c>
      <c r="Z60" s="46"/>
      <c r="AA60" s="145"/>
      <c r="AB60" s="143"/>
    </row>
    <row r="61" spans="1:28" s="32" customFormat="1" x14ac:dyDescent="0.3">
      <c r="A61" s="47" t="s">
        <v>315</v>
      </c>
      <c r="B61" s="57" t="s">
        <v>160</v>
      </c>
      <c r="C61" s="57" t="s">
        <v>159</v>
      </c>
      <c r="D61" s="42">
        <f>H61/U61</f>
        <v>0.6166666666666667</v>
      </c>
      <c r="E61" s="61">
        <v>148</v>
      </c>
      <c r="F61" s="42">
        <f>E61/400</f>
        <v>0.37</v>
      </c>
      <c r="G61" s="43"/>
      <c r="H61" s="98">
        <f>SUM(J61,L61,N61,P61,R61,T61)</f>
        <v>185</v>
      </c>
      <c r="I61" s="79"/>
      <c r="J61" s="108">
        <v>37</v>
      </c>
      <c r="K61" s="109"/>
      <c r="L61" s="108">
        <v>31</v>
      </c>
      <c r="M61" s="78"/>
      <c r="N61" s="131">
        <v>0</v>
      </c>
      <c r="O61" s="78"/>
      <c r="P61" s="108">
        <v>41</v>
      </c>
      <c r="Q61" s="80"/>
      <c r="R61" s="108">
        <v>39</v>
      </c>
      <c r="S61" s="80"/>
      <c r="T61" s="130">
        <v>37</v>
      </c>
      <c r="U61" s="33">
        <v>300</v>
      </c>
      <c r="V61" s="28"/>
      <c r="W61" s="140">
        <f>SUM(J61,L61,N61,P61,R61,T61)</f>
        <v>185</v>
      </c>
      <c r="X61" s="28"/>
      <c r="Y61" s="140">
        <v>148</v>
      </c>
      <c r="Z61" s="46"/>
      <c r="AA61" s="145"/>
      <c r="AB61" s="143"/>
    </row>
    <row r="62" spans="1:28" s="32" customFormat="1" x14ac:dyDescent="0.3">
      <c r="A62" s="47" t="s">
        <v>316</v>
      </c>
      <c r="B62" s="57" t="s">
        <v>205</v>
      </c>
      <c r="C62" s="57" t="s">
        <v>204</v>
      </c>
      <c r="D62" s="42">
        <f>H62/U62</f>
        <v>0.6</v>
      </c>
      <c r="E62" s="61">
        <v>140</v>
      </c>
      <c r="F62" s="42">
        <f>E62/400</f>
        <v>0.35</v>
      </c>
      <c r="G62" s="43"/>
      <c r="H62" s="98">
        <f>SUM(J62,L62,N62,P62,R62,T62)</f>
        <v>180</v>
      </c>
      <c r="I62" s="79"/>
      <c r="J62" s="108">
        <v>32</v>
      </c>
      <c r="K62" s="109"/>
      <c r="L62" s="108">
        <v>31</v>
      </c>
      <c r="M62" s="78"/>
      <c r="N62" s="131">
        <v>0</v>
      </c>
      <c r="O62" s="78"/>
      <c r="P62" s="131">
        <v>37</v>
      </c>
      <c r="Q62" s="80"/>
      <c r="R62" s="108">
        <v>40</v>
      </c>
      <c r="S62" s="80"/>
      <c r="T62" s="114">
        <v>40</v>
      </c>
      <c r="U62" s="33">
        <v>300</v>
      </c>
      <c r="V62" s="28"/>
      <c r="W62" s="140">
        <f>SUM(J62,L62,N62,P62,R62,T62)</f>
        <v>180</v>
      </c>
      <c r="X62" s="28"/>
      <c r="Y62" s="140">
        <v>143</v>
      </c>
      <c r="Z62" s="46"/>
      <c r="AA62" s="145"/>
      <c r="AB62" s="143"/>
    </row>
    <row r="63" spans="1:28" s="32" customFormat="1" x14ac:dyDescent="0.3">
      <c r="A63" s="47" t="s">
        <v>317</v>
      </c>
      <c r="B63" s="57" t="s">
        <v>57</v>
      </c>
      <c r="C63" s="57" t="s">
        <v>58</v>
      </c>
      <c r="D63" s="42">
        <f>H63/U63</f>
        <v>0.82</v>
      </c>
      <c r="E63" s="61">
        <v>164</v>
      </c>
      <c r="F63" s="42">
        <f>E63/300</f>
        <v>0.54666666666666663</v>
      </c>
      <c r="G63" s="43"/>
      <c r="H63" s="98">
        <f>SUM(J63,L63,N63,P63,R63,T63)</f>
        <v>164</v>
      </c>
      <c r="I63" s="79"/>
      <c r="J63" s="131">
        <v>0</v>
      </c>
      <c r="K63" s="78"/>
      <c r="L63" s="114">
        <v>56</v>
      </c>
      <c r="M63" s="109"/>
      <c r="N63" s="108">
        <v>50</v>
      </c>
      <c r="O63" s="78"/>
      <c r="P63" s="131">
        <v>0</v>
      </c>
      <c r="Q63" s="80"/>
      <c r="R63" s="108">
        <v>58</v>
      </c>
      <c r="S63" s="80"/>
      <c r="T63" s="130">
        <v>0</v>
      </c>
      <c r="U63" s="33">
        <v>200</v>
      </c>
      <c r="V63" s="28"/>
      <c r="W63" s="140">
        <f>SUM(J63,L63,N63,P63,R63,T63)</f>
        <v>164</v>
      </c>
      <c r="X63" s="28"/>
      <c r="Y63" s="140">
        <v>0</v>
      </c>
      <c r="Z63" s="46"/>
      <c r="AA63" s="145"/>
      <c r="AB63" s="143"/>
    </row>
    <row r="64" spans="1:28" s="32" customFormat="1" x14ac:dyDescent="0.3">
      <c r="A64" s="47" t="s">
        <v>318</v>
      </c>
      <c r="B64" s="57" t="s">
        <v>149</v>
      </c>
      <c r="C64" s="57" t="s">
        <v>150</v>
      </c>
      <c r="D64" s="42">
        <f>H64/U64</f>
        <v>0.73</v>
      </c>
      <c r="E64" s="61">
        <v>146</v>
      </c>
      <c r="F64" s="42">
        <f>E64/300</f>
        <v>0.48666666666666669</v>
      </c>
      <c r="G64" s="43"/>
      <c r="H64" s="98">
        <f>SUM(J64,L64,N64,P64,R64,T64)</f>
        <v>146</v>
      </c>
      <c r="I64" s="79"/>
      <c r="J64" s="108">
        <v>55</v>
      </c>
      <c r="K64" s="109"/>
      <c r="L64" s="114">
        <v>46</v>
      </c>
      <c r="M64" s="78"/>
      <c r="N64" s="131">
        <v>0</v>
      </c>
      <c r="O64" s="78"/>
      <c r="P64" s="131">
        <v>0</v>
      </c>
      <c r="Q64" s="80"/>
      <c r="R64" s="108">
        <v>45</v>
      </c>
      <c r="S64" s="80"/>
      <c r="T64" s="130">
        <v>0</v>
      </c>
      <c r="U64" s="33">
        <v>200</v>
      </c>
      <c r="V64" s="28"/>
      <c r="W64" s="140">
        <f>SUM(J64,L64,N64,P64,R64,T64)</f>
        <v>146</v>
      </c>
      <c r="X64" s="28"/>
      <c r="Y64" s="140">
        <v>0</v>
      </c>
      <c r="Z64" s="46"/>
      <c r="AA64" s="145"/>
      <c r="AB64" s="143"/>
    </row>
    <row r="65" spans="1:28" s="32" customFormat="1" x14ac:dyDescent="0.3">
      <c r="A65" s="41"/>
      <c r="B65" s="28"/>
      <c r="C65" s="28"/>
      <c r="D65" s="28"/>
      <c r="E65" s="28"/>
      <c r="F65" s="28"/>
      <c r="G65" s="28"/>
      <c r="H65" s="46"/>
      <c r="I65" s="10"/>
      <c r="J65" s="78"/>
      <c r="K65" s="78"/>
      <c r="L65" s="78"/>
      <c r="M65" s="78"/>
      <c r="N65" s="78"/>
      <c r="O65" s="78"/>
      <c r="P65" s="78"/>
      <c r="Q65" s="80"/>
      <c r="R65" s="80"/>
      <c r="S65" s="80"/>
      <c r="T65" s="10"/>
      <c r="U65" s="30"/>
      <c r="V65" s="28"/>
      <c r="W65" s="28"/>
      <c r="X65" s="28"/>
      <c r="Y65" s="28"/>
      <c r="Z65" s="28"/>
      <c r="AA65" s="28"/>
      <c r="AB65" s="143"/>
    </row>
    <row r="66" spans="1:28" s="32" customFormat="1" x14ac:dyDescent="0.3">
      <c r="A66" s="49"/>
      <c r="H66" s="47"/>
      <c r="I66" s="21"/>
      <c r="J66" s="73"/>
      <c r="K66" s="73"/>
      <c r="L66" s="73"/>
      <c r="M66" s="73"/>
      <c r="N66" s="73"/>
      <c r="O66" s="73"/>
      <c r="P66" s="73"/>
      <c r="Q66" s="83"/>
      <c r="R66" s="83"/>
      <c r="S66" s="83"/>
      <c r="T66" s="21"/>
      <c r="U66" s="33"/>
      <c r="AB66" s="143"/>
    </row>
    <row r="67" spans="1:28" x14ac:dyDescent="0.3">
      <c r="A67" s="41"/>
      <c r="B67" s="28"/>
      <c r="C67" s="28"/>
      <c r="D67" s="28"/>
      <c r="E67" s="28"/>
      <c r="F67" s="28"/>
      <c r="G67" s="28"/>
      <c r="H67" s="46"/>
      <c r="I67" s="10"/>
      <c r="J67" s="78"/>
      <c r="K67" s="78"/>
      <c r="L67" s="78"/>
      <c r="M67" s="78"/>
      <c r="N67" s="78"/>
      <c r="O67" s="78"/>
      <c r="P67" s="78"/>
      <c r="Q67" s="80"/>
      <c r="R67" s="80"/>
      <c r="S67" s="80"/>
      <c r="T67" s="10"/>
      <c r="U67" s="30"/>
      <c r="V67" s="28"/>
      <c r="W67" s="28"/>
      <c r="X67" s="28"/>
      <c r="Y67" s="28"/>
      <c r="Z67" s="28"/>
      <c r="AA67" s="28"/>
      <c r="AB67" s="141"/>
    </row>
    <row r="68" spans="1:28" ht="33.75" customHeight="1" x14ac:dyDescent="0.5">
      <c r="A68" s="151" t="s">
        <v>220</v>
      </c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51"/>
      <c r="X68" s="151"/>
      <c r="Y68" s="151"/>
      <c r="Z68" s="151"/>
      <c r="AA68" s="151"/>
      <c r="AB68" s="141"/>
    </row>
    <row r="69" spans="1:28" x14ac:dyDescent="0.3">
      <c r="D69" s="18" t="s">
        <v>20</v>
      </c>
      <c r="E69" s="18" t="s">
        <v>27</v>
      </c>
      <c r="F69" s="18" t="s">
        <v>27</v>
      </c>
      <c r="G69" s="46"/>
      <c r="H69" s="47" t="s">
        <v>22</v>
      </c>
      <c r="I69" s="46"/>
      <c r="J69" s="84" t="s">
        <v>4</v>
      </c>
      <c r="K69" s="85"/>
      <c r="L69" s="84" t="s">
        <v>5</v>
      </c>
      <c r="M69" s="85"/>
      <c r="N69" s="84" t="s">
        <v>6</v>
      </c>
      <c r="O69" s="85"/>
      <c r="P69" s="84" t="s">
        <v>8</v>
      </c>
      <c r="Q69" s="85"/>
      <c r="R69" s="84" t="s">
        <v>9</v>
      </c>
      <c r="S69" s="85"/>
      <c r="T69" s="18" t="s">
        <v>16</v>
      </c>
      <c r="V69" s="28"/>
      <c r="W69" s="40"/>
      <c r="X69" s="28"/>
      <c r="Y69" s="40"/>
      <c r="Z69" s="28"/>
      <c r="AA69" s="40"/>
      <c r="AB69" s="141"/>
    </row>
    <row r="70" spans="1:28" x14ac:dyDescent="0.3">
      <c r="D70" s="18" t="s">
        <v>10</v>
      </c>
      <c r="E70" s="18" t="s">
        <v>29</v>
      </c>
      <c r="F70" s="18" t="s">
        <v>10</v>
      </c>
      <c r="G70" s="46"/>
      <c r="H70" s="47" t="s">
        <v>21</v>
      </c>
      <c r="I70" s="46"/>
      <c r="J70" s="84" t="s">
        <v>324</v>
      </c>
      <c r="K70" s="85"/>
      <c r="L70" s="84" t="s">
        <v>322</v>
      </c>
      <c r="M70" s="85"/>
      <c r="N70" s="84" t="s">
        <v>321</v>
      </c>
      <c r="O70" s="85"/>
      <c r="P70" s="84" t="s">
        <v>323</v>
      </c>
      <c r="Q70" s="85"/>
      <c r="R70" s="84" t="s">
        <v>322</v>
      </c>
      <c r="S70" s="85"/>
      <c r="T70" s="18" t="s">
        <v>321</v>
      </c>
      <c r="V70" s="28"/>
      <c r="W70" s="144" t="s">
        <v>14</v>
      </c>
      <c r="X70" s="46"/>
      <c r="Y70" s="144" t="s">
        <v>15</v>
      </c>
      <c r="Z70" s="46"/>
      <c r="AA70" s="144" t="s">
        <v>13</v>
      </c>
      <c r="AB70" s="141"/>
    </row>
    <row r="71" spans="1:28" x14ac:dyDescent="0.3">
      <c r="A71" s="64" t="s">
        <v>24</v>
      </c>
      <c r="B71" s="28"/>
      <c r="C71" s="28"/>
      <c r="D71" s="28"/>
      <c r="E71" s="28"/>
      <c r="F71" s="28"/>
      <c r="G71" s="28"/>
      <c r="H71" s="46"/>
      <c r="I71" s="10"/>
      <c r="J71" s="78"/>
      <c r="K71" s="78"/>
      <c r="L71" s="78"/>
      <c r="M71" s="78"/>
      <c r="N71" s="78"/>
      <c r="O71" s="78"/>
      <c r="P71" s="78"/>
      <c r="Q71" s="80"/>
      <c r="R71" s="80"/>
      <c r="S71" s="80"/>
      <c r="T71" s="10"/>
      <c r="U71" s="30"/>
      <c r="V71" s="28"/>
      <c r="W71" s="28"/>
      <c r="X71" s="28"/>
      <c r="Y71" s="28"/>
      <c r="Z71" s="28"/>
      <c r="AA71" s="28"/>
      <c r="AB71" s="141"/>
    </row>
    <row r="72" spans="1:28" x14ac:dyDescent="0.3">
      <c r="A72" s="18" t="s">
        <v>306</v>
      </c>
      <c r="B72" s="12" t="s">
        <v>143</v>
      </c>
      <c r="C72" s="12" t="s">
        <v>50</v>
      </c>
      <c r="D72" s="42">
        <f>H72/U72</f>
        <v>0.53166666666666662</v>
      </c>
      <c r="E72" s="61">
        <v>319</v>
      </c>
      <c r="F72" s="42">
        <f>E72/800</f>
        <v>0.39874999999999999</v>
      </c>
      <c r="G72" s="43"/>
      <c r="H72" s="98">
        <f>SUM(J72,L72,N72,P72,R72,T72)</f>
        <v>319</v>
      </c>
      <c r="I72" s="79"/>
      <c r="J72" s="108">
        <v>74</v>
      </c>
      <c r="K72" s="109"/>
      <c r="L72" s="108">
        <v>79</v>
      </c>
      <c r="M72" s="78"/>
      <c r="N72" s="137">
        <v>0</v>
      </c>
      <c r="O72" s="78"/>
      <c r="P72" s="108">
        <v>70</v>
      </c>
      <c r="Q72" s="78"/>
      <c r="R72" s="108">
        <v>96</v>
      </c>
      <c r="S72" s="78"/>
      <c r="T72" s="130">
        <v>0</v>
      </c>
      <c r="U72" s="36">
        <v>600</v>
      </c>
      <c r="V72" s="23"/>
      <c r="W72" s="140">
        <f>SUM(J72,L72,N72,P72,R72,T72)</f>
        <v>319</v>
      </c>
      <c r="X72" s="28"/>
      <c r="Y72" s="140">
        <v>319</v>
      </c>
      <c r="Z72" s="46"/>
      <c r="AA72" s="145" t="s">
        <v>306</v>
      </c>
      <c r="AB72" s="141"/>
    </row>
    <row r="73" spans="1:28" x14ac:dyDescent="0.3">
      <c r="A73" s="64" t="s">
        <v>18</v>
      </c>
      <c r="B73" s="28"/>
      <c r="C73" s="28"/>
      <c r="D73" s="43"/>
      <c r="E73" s="62"/>
      <c r="F73" s="43"/>
      <c r="G73" s="43"/>
      <c r="H73" s="95"/>
      <c r="I73" s="79"/>
      <c r="J73" s="78"/>
      <c r="K73" s="78"/>
      <c r="L73" s="78"/>
      <c r="M73" s="78"/>
      <c r="N73" s="78"/>
      <c r="O73" s="78"/>
      <c r="P73" s="78"/>
      <c r="Q73" s="80"/>
      <c r="R73" s="80"/>
      <c r="S73" s="80"/>
      <c r="T73" s="78"/>
      <c r="U73" s="30"/>
      <c r="V73" s="13"/>
      <c r="W73" s="28"/>
      <c r="X73" s="28"/>
      <c r="Y73" s="46"/>
      <c r="Z73" s="46"/>
      <c r="AA73" s="46"/>
      <c r="AB73" s="141"/>
    </row>
    <row r="74" spans="1:28" s="32" customFormat="1" ht="18" customHeight="1" x14ac:dyDescent="0.3">
      <c r="A74" s="47" t="s">
        <v>306</v>
      </c>
      <c r="B74" s="12" t="s">
        <v>69</v>
      </c>
      <c r="C74" s="12" t="s">
        <v>70</v>
      </c>
      <c r="D74" s="42">
        <f>H74/U74</f>
        <v>1.2533333333333334</v>
      </c>
      <c r="E74" s="61">
        <v>752</v>
      </c>
      <c r="F74" s="42">
        <f>E74/800</f>
        <v>0.94</v>
      </c>
      <c r="G74" s="43"/>
      <c r="H74" s="98">
        <f>SUM(J74,L74,N74,P74,R74,T74)</f>
        <v>752</v>
      </c>
      <c r="I74" s="79"/>
      <c r="J74" s="108">
        <v>185</v>
      </c>
      <c r="K74" s="109"/>
      <c r="L74" s="110">
        <v>187</v>
      </c>
      <c r="M74" s="79"/>
      <c r="N74" s="138">
        <v>0</v>
      </c>
      <c r="O74" s="79"/>
      <c r="P74" s="108">
        <v>190</v>
      </c>
      <c r="Q74" s="78"/>
      <c r="R74" s="108">
        <v>190</v>
      </c>
      <c r="S74" s="78"/>
      <c r="T74" s="130">
        <v>0</v>
      </c>
      <c r="U74" s="36">
        <v>600</v>
      </c>
      <c r="V74" s="23"/>
      <c r="W74" s="140">
        <f t="shared" ref="W74:W75" si="3">SUM(J74,L74,N74,P74,R74,T74)</f>
        <v>752</v>
      </c>
      <c r="X74" s="28"/>
      <c r="Y74" s="140">
        <v>752</v>
      </c>
      <c r="Z74" s="46"/>
      <c r="AA74" s="145" t="s">
        <v>306</v>
      </c>
      <c r="AB74" s="143"/>
    </row>
    <row r="75" spans="1:28" s="32" customFormat="1" ht="18" customHeight="1" x14ac:dyDescent="0.3">
      <c r="A75" s="47" t="s">
        <v>307</v>
      </c>
      <c r="B75" s="50" t="s">
        <v>96</v>
      </c>
      <c r="C75" s="50" t="s">
        <v>39</v>
      </c>
      <c r="D75" s="42">
        <f>H75/U75</f>
        <v>1.615</v>
      </c>
      <c r="E75" s="61">
        <v>476</v>
      </c>
      <c r="F75" s="42">
        <f>E75/600</f>
        <v>0.79333333333333333</v>
      </c>
      <c r="G75" s="43"/>
      <c r="H75" s="98">
        <f>SUM(J75,L75,N75,P75,R75,T75)</f>
        <v>646</v>
      </c>
      <c r="I75" s="79"/>
      <c r="J75" s="130">
        <v>0</v>
      </c>
      <c r="K75" s="78"/>
      <c r="L75" s="110">
        <v>157</v>
      </c>
      <c r="M75" s="113"/>
      <c r="N75" s="110">
        <v>150</v>
      </c>
      <c r="O75" s="79"/>
      <c r="P75" s="137">
        <v>0</v>
      </c>
      <c r="Q75" s="78"/>
      <c r="R75" s="108">
        <v>169</v>
      </c>
      <c r="S75" s="78"/>
      <c r="T75" s="114">
        <v>170</v>
      </c>
      <c r="U75" s="36">
        <v>400</v>
      </c>
      <c r="V75" s="23"/>
      <c r="W75" s="140">
        <f t="shared" si="3"/>
        <v>646</v>
      </c>
      <c r="X75" s="28"/>
      <c r="Y75" s="140">
        <v>646</v>
      </c>
      <c r="Z75" s="46"/>
      <c r="AA75" s="145" t="s">
        <v>307</v>
      </c>
      <c r="AB75" s="143"/>
    </row>
    <row r="76" spans="1:28" s="32" customFormat="1" ht="18" customHeight="1" x14ac:dyDescent="0.3">
      <c r="A76" s="64" t="s">
        <v>19</v>
      </c>
      <c r="B76" s="60"/>
      <c r="C76" s="59"/>
      <c r="D76" s="43"/>
      <c r="E76" s="62"/>
      <c r="F76" s="43"/>
      <c r="G76" s="43"/>
      <c r="H76" s="95"/>
      <c r="I76" s="79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120"/>
      <c r="V76" s="23"/>
      <c r="W76" s="28"/>
      <c r="X76" s="28"/>
      <c r="Y76" s="46"/>
      <c r="Z76" s="46"/>
      <c r="AA76" s="46"/>
      <c r="AB76" s="143"/>
    </row>
    <row r="77" spans="1:28" s="32" customFormat="1" ht="18" customHeight="1" x14ac:dyDescent="0.3">
      <c r="A77" s="47" t="s">
        <v>306</v>
      </c>
      <c r="B77" s="51" t="s">
        <v>74</v>
      </c>
      <c r="C77" s="51" t="s">
        <v>75</v>
      </c>
      <c r="D77" s="42">
        <f>H77/U77</f>
        <v>0.77875000000000005</v>
      </c>
      <c r="E77" s="61">
        <v>623</v>
      </c>
      <c r="F77" s="42">
        <f>E77/800</f>
        <v>0.77875000000000005</v>
      </c>
      <c r="G77" s="43"/>
      <c r="H77" s="98">
        <f>SUM(J77,L77,N77,P77,R77,T77)</f>
        <v>623</v>
      </c>
      <c r="I77" s="79"/>
      <c r="J77" s="114">
        <v>155</v>
      </c>
      <c r="K77" s="78"/>
      <c r="L77" s="114">
        <v>151</v>
      </c>
      <c r="M77" s="78"/>
      <c r="N77" s="108">
        <v>160</v>
      </c>
      <c r="O77" s="78"/>
      <c r="P77" s="108">
        <v>157</v>
      </c>
      <c r="Q77" s="80"/>
      <c r="R77" s="131">
        <v>0</v>
      </c>
      <c r="S77" s="80"/>
      <c r="T77" s="130">
        <v>0</v>
      </c>
      <c r="U77" s="36">
        <v>800</v>
      </c>
      <c r="V77" s="23"/>
      <c r="W77" s="140">
        <f t="shared" ref="W77:W78" si="4">SUM(J77,L77,N77,P77,R77,T77)</f>
        <v>623</v>
      </c>
      <c r="X77" s="28"/>
      <c r="Y77" s="140">
        <v>623</v>
      </c>
      <c r="Z77" s="46"/>
      <c r="AA77" s="145" t="s">
        <v>306</v>
      </c>
      <c r="AB77" s="143"/>
    </row>
    <row r="78" spans="1:28" s="32" customFormat="1" ht="18" customHeight="1" x14ac:dyDescent="0.3">
      <c r="A78" s="47" t="s">
        <v>307</v>
      </c>
      <c r="B78" s="51" t="s">
        <v>103</v>
      </c>
      <c r="C78" s="51" t="s">
        <v>102</v>
      </c>
      <c r="D78" s="42">
        <f>H78/U78</f>
        <v>1.00875</v>
      </c>
      <c r="E78" s="61">
        <v>546</v>
      </c>
      <c r="F78" s="42">
        <f>E78/800</f>
        <v>0.6825</v>
      </c>
      <c r="G78" s="43"/>
      <c r="H78" s="98">
        <f>SUM(J78,L78,N78,P78,R78,T78)</f>
        <v>807</v>
      </c>
      <c r="I78" s="79"/>
      <c r="J78" s="114">
        <v>148</v>
      </c>
      <c r="K78" s="109"/>
      <c r="L78" s="108">
        <v>126</v>
      </c>
      <c r="M78" s="78"/>
      <c r="N78" s="137">
        <v>123</v>
      </c>
      <c r="O78" s="78"/>
      <c r="P78" s="131">
        <v>135</v>
      </c>
      <c r="Q78" s="80"/>
      <c r="R78" s="108">
        <v>137</v>
      </c>
      <c r="S78" s="80"/>
      <c r="T78" s="114">
        <v>138</v>
      </c>
      <c r="U78" s="36">
        <v>800</v>
      </c>
      <c r="V78" s="23"/>
      <c r="W78" s="140">
        <f t="shared" si="4"/>
        <v>807</v>
      </c>
      <c r="X78" s="28"/>
      <c r="Y78" s="140">
        <v>549</v>
      </c>
      <c r="Z78" s="46"/>
      <c r="AA78" s="145" t="s">
        <v>307</v>
      </c>
      <c r="AB78" s="143"/>
    </row>
    <row r="79" spans="1:28" x14ac:dyDescent="0.3">
      <c r="A79" s="41"/>
      <c r="B79" s="28"/>
      <c r="C79" s="28"/>
      <c r="D79" s="28"/>
      <c r="E79" s="28"/>
      <c r="F79" s="28"/>
      <c r="G79" s="28"/>
      <c r="H79" s="46"/>
      <c r="I79" s="10"/>
      <c r="J79" s="78"/>
      <c r="K79" s="78"/>
      <c r="L79" s="78"/>
      <c r="M79" s="78"/>
      <c r="N79" s="78"/>
      <c r="O79" s="78"/>
      <c r="P79" s="78"/>
      <c r="Q79" s="80"/>
      <c r="R79" s="80"/>
      <c r="S79" s="80"/>
      <c r="T79" s="10"/>
      <c r="U79" s="30"/>
      <c r="V79" s="13"/>
      <c r="W79" s="28"/>
      <c r="X79" s="28"/>
      <c r="Y79" s="28"/>
      <c r="Z79" s="28"/>
      <c r="AA79" s="28"/>
      <c r="AB79" s="141"/>
    </row>
    <row r="80" spans="1:28" x14ac:dyDescent="0.3">
      <c r="A80" s="49"/>
      <c r="B80" s="32"/>
      <c r="C80" s="32"/>
      <c r="D80" s="32"/>
      <c r="E80" s="32"/>
      <c r="F80" s="32"/>
      <c r="G80" s="32"/>
      <c r="J80" s="73"/>
      <c r="K80" s="73"/>
      <c r="L80" s="73"/>
      <c r="M80" s="73"/>
      <c r="N80" s="73"/>
      <c r="O80" s="73"/>
      <c r="P80" s="73"/>
      <c r="Q80" s="83"/>
      <c r="R80" s="83"/>
      <c r="S80" s="83"/>
      <c r="T80" s="21"/>
      <c r="U80" s="33"/>
      <c r="V80" s="32"/>
      <c r="W80" s="32"/>
      <c r="X80" s="32"/>
      <c r="Y80" s="32"/>
      <c r="Z80" s="32"/>
      <c r="AA80" s="32"/>
      <c r="AB80" s="141"/>
    </row>
    <row r="81" spans="1:28" x14ac:dyDescent="0.3">
      <c r="A81" s="41"/>
      <c r="B81" s="28"/>
      <c r="C81" s="28"/>
      <c r="D81" s="28"/>
      <c r="E81" s="28"/>
      <c r="F81" s="28"/>
      <c r="G81" s="28"/>
      <c r="H81" s="46"/>
      <c r="I81" s="10"/>
      <c r="J81" s="78"/>
      <c r="K81" s="78"/>
      <c r="L81" s="78"/>
      <c r="M81" s="78"/>
      <c r="N81" s="78"/>
      <c r="O81" s="78"/>
      <c r="P81" s="78"/>
      <c r="Q81" s="80"/>
      <c r="R81" s="80"/>
      <c r="S81" s="80"/>
      <c r="T81" s="10"/>
      <c r="U81" s="30"/>
      <c r="V81" s="28"/>
      <c r="W81" s="28"/>
      <c r="X81" s="28"/>
      <c r="Y81" s="28"/>
      <c r="Z81" s="28"/>
      <c r="AA81" s="28"/>
      <c r="AB81" s="141"/>
    </row>
    <row r="82" spans="1:28" ht="33.75" customHeight="1" x14ac:dyDescent="0.5">
      <c r="A82" s="150" t="s">
        <v>26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41"/>
    </row>
    <row r="83" spans="1:28" x14ac:dyDescent="0.3">
      <c r="D83" s="18" t="s">
        <v>11</v>
      </c>
      <c r="E83" s="18" t="s">
        <v>27</v>
      </c>
      <c r="F83" s="18" t="s">
        <v>27</v>
      </c>
      <c r="G83" s="46"/>
      <c r="H83" s="47" t="s">
        <v>22</v>
      </c>
      <c r="I83" s="46"/>
      <c r="J83" s="84" t="s">
        <v>4</v>
      </c>
      <c r="K83" s="85"/>
      <c r="L83" s="84" t="s">
        <v>5</v>
      </c>
      <c r="M83" s="85"/>
      <c r="N83" s="84" t="s">
        <v>6</v>
      </c>
      <c r="O83" s="85"/>
      <c r="P83" s="84" t="s">
        <v>8</v>
      </c>
      <c r="Q83" s="85"/>
      <c r="R83" s="84" t="s">
        <v>9</v>
      </c>
      <c r="S83" s="85"/>
      <c r="T83" s="18" t="s">
        <v>16</v>
      </c>
      <c r="V83" s="28"/>
      <c r="W83" s="40"/>
      <c r="X83" s="28"/>
      <c r="Y83" s="40"/>
      <c r="Z83" s="28"/>
      <c r="AA83" s="40"/>
      <c r="AB83" s="141"/>
    </row>
    <row r="84" spans="1:28" x14ac:dyDescent="0.3">
      <c r="D84" s="18" t="s">
        <v>10</v>
      </c>
      <c r="E84" s="18" t="s">
        <v>29</v>
      </c>
      <c r="F84" s="18" t="s">
        <v>10</v>
      </c>
      <c r="G84" s="46"/>
      <c r="H84" s="47" t="s">
        <v>23</v>
      </c>
      <c r="I84" s="46"/>
      <c r="J84" s="84" t="s">
        <v>0</v>
      </c>
      <c r="K84" s="85"/>
      <c r="L84" s="84" t="s">
        <v>0</v>
      </c>
      <c r="M84" s="85"/>
      <c r="N84" s="84" t="s">
        <v>0</v>
      </c>
      <c r="O84" s="85"/>
      <c r="P84" s="84" t="s">
        <v>0</v>
      </c>
      <c r="Q84" s="85"/>
      <c r="R84" s="84" t="s">
        <v>0</v>
      </c>
      <c r="S84" s="85"/>
      <c r="T84" s="18" t="s">
        <v>0</v>
      </c>
      <c r="V84" s="28"/>
      <c r="W84" s="144" t="s">
        <v>14</v>
      </c>
      <c r="X84" s="46"/>
      <c r="Y84" s="144" t="s">
        <v>15</v>
      </c>
      <c r="Z84" s="46"/>
      <c r="AA84" s="144" t="s">
        <v>13</v>
      </c>
      <c r="AB84" s="141"/>
    </row>
    <row r="85" spans="1:28" x14ac:dyDescent="0.3">
      <c r="A85" s="64" t="s">
        <v>24</v>
      </c>
      <c r="B85" s="28"/>
      <c r="C85" s="28"/>
      <c r="D85" s="46"/>
      <c r="E85" s="46"/>
      <c r="F85" s="46"/>
      <c r="G85" s="46"/>
      <c r="H85" s="46"/>
      <c r="I85" s="46"/>
      <c r="J85" s="85"/>
      <c r="K85" s="85"/>
      <c r="L85" s="85"/>
      <c r="M85" s="85"/>
      <c r="N85" s="85"/>
      <c r="O85" s="85"/>
      <c r="P85" s="78"/>
      <c r="Q85" s="85"/>
      <c r="R85" s="85"/>
      <c r="S85" s="85"/>
      <c r="T85" s="46"/>
      <c r="U85" s="112"/>
      <c r="V85" s="46"/>
      <c r="W85" s="28"/>
      <c r="X85" s="28"/>
      <c r="Y85" s="28"/>
      <c r="Z85" s="28"/>
      <c r="AA85" s="28"/>
      <c r="AB85" s="141"/>
    </row>
    <row r="86" spans="1:28" x14ac:dyDescent="0.3">
      <c r="A86" s="18" t="s">
        <v>306</v>
      </c>
      <c r="B86" s="12" t="s">
        <v>191</v>
      </c>
      <c r="C86" s="12" t="s">
        <v>192</v>
      </c>
      <c r="D86" s="42">
        <f>H86/U86</f>
        <v>0.98666666666666669</v>
      </c>
      <c r="E86" s="61">
        <v>148</v>
      </c>
      <c r="F86" s="42">
        <f>E86/200</f>
        <v>0.74</v>
      </c>
      <c r="G86" s="43"/>
      <c r="H86" s="119">
        <f>SUM(J86,L86,N86,P86,R86,T86)</f>
        <v>148</v>
      </c>
      <c r="I86" s="78"/>
      <c r="J86" s="108">
        <v>41</v>
      </c>
      <c r="K86" s="109"/>
      <c r="L86" s="108">
        <v>36</v>
      </c>
      <c r="M86" s="78"/>
      <c r="N86" s="131">
        <v>0</v>
      </c>
      <c r="O86" s="78"/>
      <c r="P86" s="108">
        <v>36</v>
      </c>
      <c r="Q86" s="78"/>
      <c r="R86" s="108">
        <v>35</v>
      </c>
      <c r="S86" s="78"/>
      <c r="T86" s="131">
        <v>0</v>
      </c>
      <c r="U86" s="25">
        <v>150</v>
      </c>
      <c r="V86" s="10"/>
      <c r="W86" s="140">
        <f t="shared" ref="W86:W89" si="5">SUM(J86,L86,N86,P86,R86,T86)</f>
        <v>148</v>
      </c>
      <c r="X86" s="28"/>
      <c r="Y86" s="140">
        <v>148</v>
      </c>
      <c r="Z86" s="46"/>
      <c r="AA86" s="145" t="s">
        <v>306</v>
      </c>
      <c r="AB86" s="141"/>
    </row>
    <row r="87" spans="1:28" x14ac:dyDescent="0.3">
      <c r="A87" s="18" t="s">
        <v>307</v>
      </c>
      <c r="B87" s="12" t="s">
        <v>67</v>
      </c>
      <c r="C87" s="12" t="s">
        <v>68</v>
      </c>
      <c r="D87" s="42">
        <f>H87/U87</f>
        <v>0.96666666666666667</v>
      </c>
      <c r="E87" s="61">
        <v>118</v>
      </c>
      <c r="F87" s="42">
        <f>E87/200</f>
        <v>0.59</v>
      </c>
      <c r="G87" s="43"/>
      <c r="H87" s="119">
        <f>SUM(J87,L87,N87,P87,R87,T87)</f>
        <v>145</v>
      </c>
      <c r="I87" s="78"/>
      <c r="J87" s="108">
        <v>32</v>
      </c>
      <c r="K87" s="109"/>
      <c r="L87" s="108">
        <v>32</v>
      </c>
      <c r="M87" s="78"/>
      <c r="N87" s="131">
        <v>0</v>
      </c>
      <c r="O87" s="78"/>
      <c r="P87" s="108">
        <v>30</v>
      </c>
      <c r="Q87" s="78"/>
      <c r="R87" s="131">
        <v>24</v>
      </c>
      <c r="S87" s="78"/>
      <c r="T87" s="108">
        <v>27</v>
      </c>
      <c r="U87" s="25">
        <v>150</v>
      </c>
      <c r="V87" s="10"/>
      <c r="W87" s="140">
        <f t="shared" si="5"/>
        <v>145</v>
      </c>
      <c r="X87" s="28"/>
      <c r="Y87" s="140">
        <v>121</v>
      </c>
      <c r="Z87" s="46"/>
      <c r="AA87" s="145" t="s">
        <v>307</v>
      </c>
      <c r="AB87" s="141"/>
    </row>
    <row r="88" spans="1:28" x14ac:dyDescent="0.3">
      <c r="A88" s="18" t="s">
        <v>308</v>
      </c>
      <c r="B88" s="12" t="s">
        <v>96</v>
      </c>
      <c r="C88" s="12" t="s">
        <v>140</v>
      </c>
      <c r="D88" s="42">
        <f>H88/U88</f>
        <v>0.84666666666666668</v>
      </c>
      <c r="E88" s="61">
        <v>102</v>
      </c>
      <c r="F88" s="42">
        <f>E88/200</f>
        <v>0.51</v>
      </c>
      <c r="G88" s="43"/>
      <c r="H88" s="119">
        <f>SUM(J88,L88,N88,P88,R88,T88)</f>
        <v>127</v>
      </c>
      <c r="I88" s="78"/>
      <c r="J88" s="108">
        <v>28</v>
      </c>
      <c r="K88" s="109"/>
      <c r="L88" s="108">
        <v>34</v>
      </c>
      <c r="M88" s="78"/>
      <c r="N88" s="131">
        <v>0</v>
      </c>
      <c r="O88" s="78"/>
      <c r="P88" s="131">
        <v>16</v>
      </c>
      <c r="Q88" s="78"/>
      <c r="R88" s="108">
        <v>24</v>
      </c>
      <c r="S88" s="78"/>
      <c r="T88" s="108">
        <v>25</v>
      </c>
      <c r="U88" s="25">
        <v>150</v>
      </c>
      <c r="V88" s="10"/>
      <c r="W88" s="140">
        <f t="shared" si="5"/>
        <v>127</v>
      </c>
      <c r="X88" s="28"/>
      <c r="Y88" s="140">
        <v>111</v>
      </c>
      <c r="Z88" s="46"/>
      <c r="AA88" s="145"/>
      <c r="AB88" s="141"/>
    </row>
    <row r="89" spans="1:28" x14ac:dyDescent="0.3">
      <c r="A89" s="18" t="s">
        <v>309</v>
      </c>
      <c r="B89" s="12" t="s">
        <v>127</v>
      </c>
      <c r="C89" s="12" t="s">
        <v>30</v>
      </c>
      <c r="D89" s="42">
        <f>H89/U89</f>
        <v>0.92</v>
      </c>
      <c r="E89" s="61">
        <v>75</v>
      </c>
      <c r="F89" s="42">
        <f>E89/150</f>
        <v>0.5</v>
      </c>
      <c r="G89" s="43"/>
      <c r="H89" s="119">
        <f>SUM(J89,L89,N89,P89,R89,T89)</f>
        <v>92</v>
      </c>
      <c r="I89" s="78"/>
      <c r="J89" s="108">
        <v>27</v>
      </c>
      <c r="K89" s="109"/>
      <c r="L89" s="108">
        <v>24</v>
      </c>
      <c r="M89" s="109"/>
      <c r="N89" s="131">
        <v>0</v>
      </c>
      <c r="O89" s="78"/>
      <c r="P89" s="131">
        <v>0</v>
      </c>
      <c r="Q89" s="78"/>
      <c r="R89" s="108">
        <v>24</v>
      </c>
      <c r="S89" s="78"/>
      <c r="T89" s="108">
        <v>17</v>
      </c>
      <c r="U89" s="25">
        <v>100</v>
      </c>
      <c r="V89" s="10"/>
      <c r="W89" s="140">
        <f t="shared" si="5"/>
        <v>92</v>
      </c>
      <c r="X89" s="28"/>
      <c r="Y89" s="140">
        <v>92</v>
      </c>
      <c r="Z89" s="46"/>
      <c r="AA89" s="145"/>
      <c r="AB89" s="141"/>
    </row>
    <row r="90" spans="1:28" ht="18.75" hidden="1" customHeight="1" x14ac:dyDescent="0.3">
      <c r="D90" s="42" t="e">
        <f t="shared" ref="D90:D93" si="6">H90/U90</f>
        <v>#DIV/0!</v>
      </c>
      <c r="F90" s="42">
        <f t="shared" ref="F90:F93" si="7">E90/150</f>
        <v>0</v>
      </c>
      <c r="G90" s="28"/>
      <c r="H90" s="52">
        <f t="shared" ref="H90:H93" si="8">SUM(J90,L90,N90,P90,R90,T90)</f>
        <v>0</v>
      </c>
      <c r="I90" s="78"/>
      <c r="K90" s="78"/>
      <c r="M90" s="78"/>
      <c r="O90" s="78"/>
      <c r="Q90" s="80"/>
      <c r="S90" s="80"/>
      <c r="T90" s="70"/>
      <c r="V90" s="28"/>
      <c r="W90" s="40"/>
      <c r="X90" s="28"/>
      <c r="Y90" s="144"/>
      <c r="Z90" s="46"/>
      <c r="AA90" s="144"/>
      <c r="AB90" s="141"/>
    </row>
    <row r="91" spans="1:28" ht="18.75" hidden="1" customHeight="1" x14ac:dyDescent="0.3">
      <c r="D91" s="42" t="e">
        <f t="shared" si="6"/>
        <v>#DIV/0!</v>
      </c>
      <c r="F91" s="42">
        <f t="shared" si="7"/>
        <v>0</v>
      </c>
      <c r="G91" s="28"/>
      <c r="H91" s="52">
        <f t="shared" si="8"/>
        <v>0</v>
      </c>
      <c r="I91" s="78"/>
      <c r="K91" s="78"/>
      <c r="M91" s="78"/>
      <c r="O91" s="78"/>
      <c r="Q91" s="80"/>
      <c r="S91" s="80"/>
      <c r="T91" s="70"/>
      <c r="V91" s="28"/>
      <c r="W91" s="40"/>
      <c r="X91" s="28"/>
      <c r="Y91" s="144"/>
      <c r="Z91" s="46"/>
      <c r="AA91" s="144"/>
      <c r="AB91" s="141"/>
    </row>
    <row r="92" spans="1:28" ht="18.75" hidden="1" customHeight="1" x14ac:dyDescent="0.3">
      <c r="D92" s="42" t="e">
        <f t="shared" si="6"/>
        <v>#DIV/0!</v>
      </c>
      <c r="F92" s="42">
        <f t="shared" si="7"/>
        <v>0</v>
      </c>
      <c r="G92" s="28"/>
      <c r="H92" s="52">
        <f t="shared" si="8"/>
        <v>0</v>
      </c>
      <c r="I92" s="78"/>
      <c r="K92" s="78"/>
      <c r="M92" s="78"/>
      <c r="O92" s="78"/>
      <c r="Q92" s="80"/>
      <c r="S92" s="80"/>
      <c r="T92" s="70"/>
      <c r="V92" s="28"/>
      <c r="W92" s="40"/>
      <c r="X92" s="28"/>
      <c r="Y92" s="144"/>
      <c r="Z92" s="46"/>
      <c r="AA92" s="144"/>
      <c r="AB92" s="141"/>
    </row>
    <row r="93" spans="1:28" ht="18.75" hidden="1" customHeight="1" x14ac:dyDescent="0.3">
      <c r="D93" s="42" t="e">
        <f t="shared" si="6"/>
        <v>#DIV/0!</v>
      </c>
      <c r="F93" s="42">
        <f t="shared" si="7"/>
        <v>0</v>
      </c>
      <c r="G93" s="28"/>
      <c r="H93" s="52">
        <f t="shared" si="8"/>
        <v>0</v>
      </c>
      <c r="I93" s="78"/>
      <c r="K93" s="78"/>
      <c r="M93" s="78"/>
      <c r="O93" s="78"/>
      <c r="Q93" s="80"/>
      <c r="S93" s="80"/>
      <c r="T93" s="70"/>
      <c r="V93" s="28"/>
      <c r="W93" s="40"/>
      <c r="X93" s="28"/>
      <c r="Y93" s="144"/>
      <c r="Z93" s="46"/>
      <c r="AA93" s="144"/>
      <c r="AB93" s="141"/>
    </row>
    <row r="94" spans="1:28" x14ac:dyDescent="0.3">
      <c r="A94" s="64" t="s">
        <v>18</v>
      </c>
      <c r="B94" s="28"/>
      <c r="C94" s="28"/>
      <c r="D94" s="28"/>
      <c r="E94" s="28"/>
      <c r="F94" s="43"/>
      <c r="G94" s="28"/>
      <c r="H94" s="85"/>
      <c r="I94" s="78"/>
      <c r="J94" s="78"/>
      <c r="K94" s="78"/>
      <c r="L94" s="78"/>
      <c r="M94" s="78"/>
      <c r="N94" s="78"/>
      <c r="O94" s="78"/>
      <c r="P94" s="78"/>
      <c r="Q94" s="80"/>
      <c r="R94" s="80"/>
      <c r="S94" s="80"/>
      <c r="T94" s="78"/>
      <c r="U94" s="30"/>
      <c r="V94" s="28"/>
      <c r="W94" s="28"/>
      <c r="X94" s="28"/>
      <c r="Y94" s="46"/>
      <c r="Z94" s="46"/>
      <c r="AA94" s="46"/>
      <c r="AB94" s="141"/>
    </row>
    <row r="95" spans="1:28" ht="18" customHeight="1" x14ac:dyDescent="0.3">
      <c r="A95" s="52" t="s">
        <v>306</v>
      </c>
      <c r="B95" s="12" t="s">
        <v>69</v>
      </c>
      <c r="C95" s="12" t="s">
        <v>70</v>
      </c>
      <c r="D95" s="42">
        <f>H95/U95</f>
        <v>1.1399999999999999</v>
      </c>
      <c r="E95" s="61">
        <v>171</v>
      </c>
      <c r="F95" s="42">
        <f>E95/200</f>
        <v>0.85499999999999998</v>
      </c>
      <c r="G95" s="43"/>
      <c r="H95" s="119">
        <f>SUM(J95,L95,N95,P95,R95,T95)</f>
        <v>171</v>
      </c>
      <c r="I95" s="78"/>
      <c r="J95" s="108">
        <v>42</v>
      </c>
      <c r="K95" s="109"/>
      <c r="L95" s="108">
        <v>45</v>
      </c>
      <c r="M95" s="78"/>
      <c r="N95" s="131">
        <v>0</v>
      </c>
      <c r="O95" s="78"/>
      <c r="P95" s="108">
        <v>40</v>
      </c>
      <c r="Q95" s="78"/>
      <c r="R95" s="108">
        <v>44</v>
      </c>
      <c r="S95" s="78"/>
      <c r="T95" s="131">
        <v>0</v>
      </c>
      <c r="U95" s="25">
        <v>150</v>
      </c>
      <c r="V95" s="10"/>
      <c r="W95" s="140">
        <f t="shared" ref="W95:W99" si="9">SUM(J95,L95,N95,P95,R95,T95)</f>
        <v>171</v>
      </c>
      <c r="X95" s="28"/>
      <c r="Y95" s="140">
        <v>171</v>
      </c>
      <c r="Z95" s="46"/>
      <c r="AA95" s="145" t="s">
        <v>306</v>
      </c>
      <c r="AB95" s="141"/>
    </row>
    <row r="96" spans="1:28" ht="18" customHeight="1" x14ac:dyDescent="0.3">
      <c r="A96" s="52" t="s">
        <v>307</v>
      </c>
      <c r="B96" s="12" t="s">
        <v>119</v>
      </c>
      <c r="C96" s="12" t="s">
        <v>148</v>
      </c>
      <c r="D96" s="42">
        <f>H96/U96</f>
        <v>1.0349999999999999</v>
      </c>
      <c r="E96" s="61">
        <v>165</v>
      </c>
      <c r="F96" s="42">
        <f>E96/200</f>
        <v>0.82499999999999996</v>
      </c>
      <c r="G96" s="43"/>
      <c r="H96" s="119">
        <f>SUM(J96,L96,N96,P96,R96,T96)</f>
        <v>207</v>
      </c>
      <c r="I96" s="78"/>
      <c r="J96" s="108">
        <v>41</v>
      </c>
      <c r="K96" s="78"/>
      <c r="L96" s="108">
        <v>43</v>
      </c>
      <c r="M96" s="109"/>
      <c r="N96" s="108">
        <v>42</v>
      </c>
      <c r="O96" s="78"/>
      <c r="P96" s="131">
        <v>39</v>
      </c>
      <c r="Q96" s="78"/>
      <c r="R96" s="131">
        <v>0</v>
      </c>
      <c r="S96" s="78"/>
      <c r="T96" s="108">
        <v>42</v>
      </c>
      <c r="U96" s="25">
        <v>200</v>
      </c>
      <c r="V96" s="10"/>
      <c r="W96" s="140">
        <f t="shared" si="9"/>
        <v>207</v>
      </c>
      <c r="X96" s="28"/>
      <c r="Y96" s="140">
        <v>168</v>
      </c>
      <c r="Z96" s="46"/>
      <c r="AA96" s="145" t="s">
        <v>307</v>
      </c>
      <c r="AB96" s="141"/>
    </row>
    <row r="97" spans="1:28" ht="18" customHeight="1" x14ac:dyDescent="0.3">
      <c r="A97" s="52" t="s">
        <v>308</v>
      </c>
      <c r="B97" s="26" t="s">
        <v>110</v>
      </c>
      <c r="C97" s="26" t="s">
        <v>180</v>
      </c>
      <c r="D97" s="42">
        <f>H97/U97</f>
        <v>1.06</v>
      </c>
      <c r="E97" s="61">
        <v>148</v>
      </c>
      <c r="F97" s="42">
        <f>E97/200</f>
        <v>0.74</v>
      </c>
      <c r="G97" s="43"/>
      <c r="H97" s="119">
        <f>SUM(J97,L97,N97,P97,R97,T97)</f>
        <v>212</v>
      </c>
      <c r="I97" s="78"/>
      <c r="J97" s="139">
        <v>34</v>
      </c>
      <c r="K97" s="78"/>
      <c r="L97" s="108">
        <v>34</v>
      </c>
      <c r="M97" s="109"/>
      <c r="N97" s="108">
        <v>38</v>
      </c>
      <c r="O97" s="78"/>
      <c r="P97" s="108">
        <v>38</v>
      </c>
      <c r="Q97" s="78"/>
      <c r="R97" s="108">
        <v>38</v>
      </c>
      <c r="S97" s="78"/>
      <c r="T97" s="131">
        <v>30</v>
      </c>
      <c r="U97" s="25">
        <v>200</v>
      </c>
      <c r="V97" s="10"/>
      <c r="W97" s="140">
        <f t="shared" si="9"/>
        <v>212</v>
      </c>
      <c r="X97" s="28"/>
      <c r="Y97" s="140">
        <v>148</v>
      </c>
      <c r="Z97" s="46"/>
      <c r="AA97" s="145"/>
      <c r="AB97" s="141"/>
    </row>
    <row r="98" spans="1:28" ht="18" customHeight="1" x14ac:dyDescent="0.3">
      <c r="A98" s="52" t="s">
        <v>309</v>
      </c>
      <c r="B98" s="12" t="s">
        <v>279</v>
      </c>
      <c r="C98" s="12" t="s">
        <v>280</v>
      </c>
      <c r="D98" s="42">
        <f>H98/U98</f>
        <v>1.1499999999999999</v>
      </c>
      <c r="E98" s="61">
        <v>90</v>
      </c>
      <c r="F98" s="42">
        <f>E98/150</f>
        <v>0.6</v>
      </c>
      <c r="G98" s="43"/>
      <c r="H98" s="119">
        <f>SUM(J98,L98,N98,P98,R98,T98)</f>
        <v>115</v>
      </c>
      <c r="I98" s="78"/>
      <c r="J98" s="131">
        <v>0</v>
      </c>
      <c r="K98" s="78"/>
      <c r="L98" s="108">
        <v>27</v>
      </c>
      <c r="M98" s="109"/>
      <c r="N98" s="108">
        <v>26</v>
      </c>
      <c r="O98" s="78"/>
      <c r="P98" s="131">
        <v>0</v>
      </c>
      <c r="Q98" s="78"/>
      <c r="R98" s="108">
        <v>37</v>
      </c>
      <c r="S98" s="78"/>
      <c r="T98" s="114">
        <v>25</v>
      </c>
      <c r="U98" s="25">
        <v>100</v>
      </c>
      <c r="V98" s="10"/>
      <c r="W98" s="140">
        <f t="shared" si="9"/>
        <v>115</v>
      </c>
      <c r="X98" s="28"/>
      <c r="Y98" s="140">
        <v>115</v>
      </c>
      <c r="Z98" s="46"/>
      <c r="AA98" s="145"/>
      <c r="AB98" s="141"/>
    </row>
    <row r="99" spans="1:28" ht="18" customHeight="1" x14ac:dyDescent="0.3">
      <c r="A99" s="52" t="s">
        <v>310</v>
      </c>
      <c r="B99" s="12" t="s">
        <v>141</v>
      </c>
      <c r="C99" s="12" t="s">
        <v>140</v>
      </c>
      <c r="D99" s="42">
        <f>H99/U99</f>
        <v>0.94</v>
      </c>
      <c r="E99" s="61">
        <v>112</v>
      </c>
      <c r="F99" s="42">
        <f>E99/200</f>
        <v>0.56000000000000005</v>
      </c>
      <c r="G99" s="43"/>
      <c r="H99" s="119">
        <f>SUM(J99,L99,N99,P99,R99,T99)</f>
        <v>141</v>
      </c>
      <c r="I99" s="78"/>
      <c r="J99" s="108">
        <v>25</v>
      </c>
      <c r="K99" s="109"/>
      <c r="L99" s="108">
        <v>34</v>
      </c>
      <c r="M99" s="78"/>
      <c r="N99" s="131">
        <v>0</v>
      </c>
      <c r="O99" s="78"/>
      <c r="P99" s="131">
        <v>26</v>
      </c>
      <c r="Q99" s="78"/>
      <c r="R99" s="108">
        <v>27</v>
      </c>
      <c r="S99" s="78"/>
      <c r="T99" s="108">
        <v>29</v>
      </c>
      <c r="U99" s="25">
        <v>150</v>
      </c>
      <c r="V99" s="10"/>
      <c r="W99" s="140">
        <f t="shared" si="9"/>
        <v>141</v>
      </c>
      <c r="X99" s="28"/>
      <c r="Y99" s="140">
        <v>115</v>
      </c>
      <c r="Z99" s="46"/>
      <c r="AA99" s="145"/>
      <c r="AB99" s="141"/>
    </row>
    <row r="100" spans="1:28" x14ac:dyDescent="0.3">
      <c r="A100" s="64" t="s">
        <v>19</v>
      </c>
      <c r="B100" s="28"/>
      <c r="C100" s="28"/>
      <c r="D100" s="28"/>
      <c r="E100" s="28"/>
      <c r="F100" s="28"/>
      <c r="G100" s="28"/>
      <c r="H100" s="85"/>
      <c r="I100" s="78"/>
      <c r="J100" s="78"/>
      <c r="K100" s="78"/>
      <c r="L100" s="78"/>
      <c r="M100" s="78"/>
      <c r="N100" s="78"/>
      <c r="O100" s="78"/>
      <c r="P100" s="78"/>
      <c r="Q100" s="80"/>
      <c r="R100" s="80"/>
      <c r="S100" s="80"/>
      <c r="T100" s="78"/>
      <c r="U100" s="30"/>
      <c r="V100" s="28"/>
      <c r="W100" s="28"/>
      <c r="X100" s="28"/>
      <c r="Y100" s="46"/>
      <c r="Z100" s="46"/>
      <c r="AA100" s="46"/>
      <c r="AB100" s="141"/>
    </row>
    <row r="101" spans="1:28" x14ac:dyDescent="0.3">
      <c r="A101" s="18" t="s">
        <v>306</v>
      </c>
      <c r="B101" s="24" t="s">
        <v>206</v>
      </c>
      <c r="C101" s="24" t="s">
        <v>207</v>
      </c>
      <c r="D101" s="42">
        <f t="shared" ref="D101:D106" si="10">H101/U101</f>
        <v>1.4</v>
      </c>
      <c r="E101" s="61">
        <v>106</v>
      </c>
      <c r="F101" s="42">
        <f>E101/150</f>
        <v>0.70666666666666667</v>
      </c>
      <c r="G101" s="43"/>
      <c r="H101" s="119">
        <f t="shared" ref="H101:H106" si="11">SUM(J101,L101,N101,P101,R101,T101)</f>
        <v>140</v>
      </c>
      <c r="I101" s="78"/>
      <c r="J101" s="114">
        <v>33</v>
      </c>
      <c r="K101" s="78"/>
      <c r="L101" s="131">
        <v>0</v>
      </c>
      <c r="M101" s="78"/>
      <c r="N101" s="108">
        <v>37</v>
      </c>
      <c r="O101" s="78"/>
      <c r="P101" s="131">
        <v>0</v>
      </c>
      <c r="Q101" s="78"/>
      <c r="R101" s="108">
        <v>36</v>
      </c>
      <c r="S101" s="78"/>
      <c r="T101" s="114">
        <v>34</v>
      </c>
      <c r="U101" s="25">
        <v>100</v>
      </c>
      <c r="V101" s="10"/>
      <c r="W101" s="140">
        <f t="shared" ref="W101:W106" si="12">SUM(J101,L101,N101,P101,R101,T101)</f>
        <v>140</v>
      </c>
      <c r="X101" s="28"/>
      <c r="Y101" s="140">
        <v>140</v>
      </c>
      <c r="Z101" s="46"/>
      <c r="AA101" s="145" t="s">
        <v>306</v>
      </c>
      <c r="AB101" s="141"/>
    </row>
    <row r="102" spans="1:28" x14ac:dyDescent="0.3">
      <c r="A102" s="18" t="s">
        <v>307</v>
      </c>
      <c r="B102" s="24" t="s">
        <v>74</v>
      </c>
      <c r="C102" s="24" t="s">
        <v>75</v>
      </c>
      <c r="D102" s="42">
        <f t="shared" si="10"/>
        <v>0.66</v>
      </c>
      <c r="E102" s="61">
        <v>132</v>
      </c>
      <c r="F102" s="42">
        <f>E102/200</f>
        <v>0.66</v>
      </c>
      <c r="G102" s="43"/>
      <c r="H102" s="119">
        <f t="shared" si="11"/>
        <v>132</v>
      </c>
      <c r="I102" s="78"/>
      <c r="J102" s="114">
        <v>39</v>
      </c>
      <c r="K102" s="109"/>
      <c r="L102" s="108">
        <v>37</v>
      </c>
      <c r="M102" s="78"/>
      <c r="N102" s="108">
        <v>31</v>
      </c>
      <c r="O102" s="78"/>
      <c r="P102" s="108">
        <v>25</v>
      </c>
      <c r="Q102" s="78"/>
      <c r="R102" s="131">
        <v>0</v>
      </c>
      <c r="S102" s="78"/>
      <c r="T102" s="130">
        <v>0</v>
      </c>
      <c r="U102" s="25">
        <v>200</v>
      </c>
      <c r="V102" s="10"/>
      <c r="W102" s="140">
        <f t="shared" si="12"/>
        <v>132</v>
      </c>
      <c r="X102" s="28"/>
      <c r="Y102" s="140">
        <v>132</v>
      </c>
      <c r="Z102" s="46"/>
      <c r="AA102" s="145" t="s">
        <v>307</v>
      </c>
      <c r="AB102" s="141"/>
    </row>
    <row r="103" spans="1:28" x14ac:dyDescent="0.3">
      <c r="A103" s="18" t="s">
        <v>308</v>
      </c>
      <c r="B103" s="24" t="s">
        <v>103</v>
      </c>
      <c r="C103" s="24" t="s">
        <v>102</v>
      </c>
      <c r="D103" s="42">
        <f t="shared" si="10"/>
        <v>0.98</v>
      </c>
      <c r="E103" s="61">
        <v>123</v>
      </c>
      <c r="F103" s="42">
        <f>E103/200</f>
        <v>0.61499999999999999</v>
      </c>
      <c r="G103" s="43"/>
      <c r="H103" s="119">
        <f t="shared" si="11"/>
        <v>147</v>
      </c>
      <c r="I103" s="78"/>
      <c r="J103" s="130">
        <v>0</v>
      </c>
      <c r="K103" s="78"/>
      <c r="L103" s="108">
        <v>36</v>
      </c>
      <c r="M103" s="109"/>
      <c r="N103" s="108">
        <v>30</v>
      </c>
      <c r="O103" s="78"/>
      <c r="P103" s="108">
        <v>28</v>
      </c>
      <c r="Q103" s="78"/>
      <c r="R103" s="108">
        <v>29</v>
      </c>
      <c r="S103" s="78"/>
      <c r="T103" s="130">
        <v>24</v>
      </c>
      <c r="U103" s="25">
        <v>150</v>
      </c>
      <c r="V103" s="10"/>
      <c r="W103" s="140">
        <f t="shared" si="12"/>
        <v>147</v>
      </c>
      <c r="X103" s="28"/>
      <c r="Y103" s="140">
        <v>123</v>
      </c>
      <c r="Z103" s="46"/>
      <c r="AA103" s="145"/>
      <c r="AB103" s="141"/>
    </row>
    <row r="104" spans="1:28" x14ac:dyDescent="0.3">
      <c r="A104" s="18" t="s">
        <v>309</v>
      </c>
      <c r="B104" s="24" t="s">
        <v>279</v>
      </c>
      <c r="C104" s="24" t="s">
        <v>280</v>
      </c>
      <c r="D104" s="42">
        <f t="shared" si="10"/>
        <v>1.1499999999999999</v>
      </c>
      <c r="E104" s="61">
        <v>90</v>
      </c>
      <c r="F104" s="42">
        <f>E104/150</f>
        <v>0.6</v>
      </c>
      <c r="G104" s="43"/>
      <c r="H104" s="119">
        <f t="shared" si="11"/>
        <v>115</v>
      </c>
      <c r="I104" s="78"/>
      <c r="J104" s="130">
        <v>0</v>
      </c>
      <c r="K104" s="78"/>
      <c r="L104" s="108">
        <v>27</v>
      </c>
      <c r="M104" s="109"/>
      <c r="N104" s="108">
        <v>26</v>
      </c>
      <c r="O104" s="78"/>
      <c r="P104" s="131">
        <v>0</v>
      </c>
      <c r="Q104" s="78"/>
      <c r="R104" s="108">
        <v>37</v>
      </c>
      <c r="S104" s="78"/>
      <c r="T104" s="114">
        <v>25</v>
      </c>
      <c r="U104" s="25">
        <v>100</v>
      </c>
      <c r="V104" s="10"/>
      <c r="W104" s="140">
        <f t="shared" si="12"/>
        <v>115</v>
      </c>
      <c r="X104" s="28"/>
      <c r="Y104" s="140">
        <v>115</v>
      </c>
      <c r="Z104" s="46"/>
      <c r="AA104" s="145"/>
      <c r="AB104" s="141"/>
    </row>
    <row r="105" spans="1:28" x14ac:dyDescent="0.3">
      <c r="A105" s="18" t="s">
        <v>310</v>
      </c>
      <c r="B105" s="24" t="s">
        <v>141</v>
      </c>
      <c r="C105" s="24" t="s">
        <v>140</v>
      </c>
      <c r="D105" s="42">
        <f t="shared" si="10"/>
        <v>0.94</v>
      </c>
      <c r="E105" s="61">
        <v>112</v>
      </c>
      <c r="F105" s="42">
        <f>E105/200</f>
        <v>0.56000000000000005</v>
      </c>
      <c r="G105" s="43"/>
      <c r="H105" s="119">
        <f t="shared" si="11"/>
        <v>141</v>
      </c>
      <c r="I105" s="78"/>
      <c r="J105" s="114">
        <v>25</v>
      </c>
      <c r="K105" s="109"/>
      <c r="L105" s="108">
        <v>34</v>
      </c>
      <c r="M105" s="78"/>
      <c r="N105" s="131">
        <v>0</v>
      </c>
      <c r="O105" s="78"/>
      <c r="P105" s="131">
        <v>26</v>
      </c>
      <c r="Q105" s="78"/>
      <c r="R105" s="108">
        <v>27</v>
      </c>
      <c r="S105" s="78"/>
      <c r="T105" s="114">
        <v>29</v>
      </c>
      <c r="U105" s="25">
        <v>150</v>
      </c>
      <c r="V105" s="10"/>
      <c r="W105" s="140">
        <f t="shared" si="12"/>
        <v>141</v>
      </c>
      <c r="X105" s="28"/>
      <c r="Y105" s="140">
        <v>115</v>
      </c>
      <c r="Z105" s="46"/>
      <c r="AA105" s="145"/>
      <c r="AB105" s="141"/>
    </row>
    <row r="106" spans="1:28" x14ac:dyDescent="0.3">
      <c r="A106" s="18" t="s">
        <v>311</v>
      </c>
      <c r="B106" s="24" t="s">
        <v>127</v>
      </c>
      <c r="C106" s="24" t="s">
        <v>30</v>
      </c>
      <c r="D106" s="42">
        <f t="shared" si="10"/>
        <v>0.92</v>
      </c>
      <c r="E106" s="61">
        <v>75</v>
      </c>
      <c r="F106" s="42">
        <f>E106/150</f>
        <v>0.5</v>
      </c>
      <c r="G106" s="43"/>
      <c r="H106" s="119">
        <f t="shared" si="11"/>
        <v>92</v>
      </c>
      <c r="I106" s="78"/>
      <c r="J106" s="114">
        <v>27</v>
      </c>
      <c r="K106" s="109"/>
      <c r="L106" s="108">
        <v>24</v>
      </c>
      <c r="M106" s="78"/>
      <c r="N106" s="131">
        <v>0</v>
      </c>
      <c r="O106" s="78"/>
      <c r="P106" s="131">
        <v>0</v>
      </c>
      <c r="Q106" s="78"/>
      <c r="R106" s="108">
        <v>24</v>
      </c>
      <c r="S106" s="78"/>
      <c r="T106" s="114">
        <v>17</v>
      </c>
      <c r="U106" s="25">
        <v>100</v>
      </c>
      <c r="V106" s="10"/>
      <c r="W106" s="140">
        <f t="shared" si="12"/>
        <v>92</v>
      </c>
      <c r="X106" s="28"/>
      <c r="Y106" s="164">
        <v>92</v>
      </c>
      <c r="Z106" s="46"/>
      <c r="AA106" s="165"/>
      <c r="AB106" s="141"/>
    </row>
    <row r="107" spans="1:28" x14ac:dyDescent="0.3">
      <c r="A107" s="49"/>
      <c r="B107" s="32"/>
      <c r="C107" s="32"/>
      <c r="D107" s="32"/>
      <c r="E107" s="32"/>
      <c r="F107" s="32"/>
      <c r="G107" s="32"/>
      <c r="J107" s="73"/>
      <c r="K107" s="73"/>
      <c r="L107" s="73"/>
      <c r="M107" s="73"/>
      <c r="N107" s="73"/>
      <c r="O107" s="73"/>
      <c r="P107" s="73"/>
      <c r="Q107" s="83"/>
      <c r="R107" s="83"/>
      <c r="S107" s="83"/>
      <c r="T107" s="21"/>
      <c r="U107" s="33"/>
      <c r="V107" s="32"/>
      <c r="W107" s="143"/>
      <c r="X107" s="143"/>
      <c r="Y107" s="143"/>
      <c r="Z107" s="143"/>
      <c r="AA107" s="143"/>
    </row>
  </sheetData>
  <sortState xmlns:xlrd2="http://schemas.microsoft.com/office/spreadsheetml/2017/richdata2" ref="B52:AA64">
    <sortCondition descending="1" ref="Y52:Y64"/>
  </sortState>
  <mergeCells count="6">
    <mergeCell ref="A1:AA1"/>
    <mergeCell ref="A17:AA17"/>
    <mergeCell ref="A36:AA36"/>
    <mergeCell ref="A68:AA68"/>
    <mergeCell ref="A82:AA82"/>
    <mergeCell ref="A35:U35"/>
  </mergeCells>
  <phoneticPr fontId="14" type="noConversion"/>
  <pageMargins left="0.7" right="0.7" top="0.75" bottom="0.75" header="0.3" footer="0.3"/>
  <pageSetup scale="68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SKEET</vt:lpstr>
      <vt:lpstr>All Gauge SPORTING CLAYS</vt:lpstr>
      <vt:lpstr>12ga Sporting</vt:lpstr>
      <vt:lpstr>Sporting Combo</vt:lpstr>
      <vt:lpstr>5-STAND</vt:lpstr>
      <vt:lpstr>JR-LADIES</vt:lpstr>
      <vt:lpstr>'Sporting Combo'!JUNIOR</vt:lpstr>
      <vt:lpstr>'Sporting Combo'!LADY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Dougherty</dc:creator>
  <cp:lastModifiedBy>GHGC</cp:lastModifiedBy>
  <cp:lastPrinted>2019-07-28T12:21:02Z</cp:lastPrinted>
  <dcterms:created xsi:type="dcterms:W3CDTF">2013-01-27T15:47:33Z</dcterms:created>
  <dcterms:modified xsi:type="dcterms:W3CDTF">2020-12-07T20:25:20Z</dcterms:modified>
</cp:coreProperties>
</file>