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ployee User\Dropbox (Greater Houston Gun)\1111 SHOOTS\Night League\"/>
    </mc:Choice>
  </mc:AlternateContent>
  <xr:revisionPtr revIDLastSave="0" documentId="13_ncr:1_{C4F6D438-D369-42D5-8C14-13F3A5A9627A}" xr6:coauthVersionLast="45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Member WNL" sheetId="12" r:id="rId1"/>
    <sheet name="Greater Ladies WNL" sheetId="13" r:id="rId2"/>
    <sheet name="Junior Team WNL" sheetId="14" r:id="rId3"/>
  </sheets>
  <definedNames>
    <definedName name="_xlnm._FilterDatabase" localSheetId="0" hidden="1">'Member WNL'!$B$42:$AA$53</definedName>
    <definedName name="_xlnm.Print_Area" localSheetId="2">'Junior Team WNL'!$A$1:$AF$40</definedName>
  </definedName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3" l="1"/>
  <c r="D4" i="13" s="1"/>
  <c r="F4" i="13"/>
  <c r="H5" i="13"/>
  <c r="D5" i="13" s="1"/>
  <c r="F5" i="13"/>
  <c r="H9" i="13"/>
  <c r="D9" i="13" s="1"/>
  <c r="F9" i="13"/>
  <c r="F39" i="12"/>
  <c r="H39" i="12"/>
  <c r="D39" i="12" s="1"/>
  <c r="H8" i="13"/>
  <c r="F8" i="13"/>
  <c r="D8" i="13"/>
  <c r="H11" i="13"/>
  <c r="D11" i="13" s="1"/>
  <c r="F11" i="13"/>
  <c r="H12" i="13"/>
  <c r="D12" i="13" s="1"/>
  <c r="F12" i="13"/>
  <c r="H13" i="13"/>
  <c r="D13" i="13" s="1"/>
  <c r="F13" i="13"/>
  <c r="H15" i="13"/>
  <c r="D15" i="13" s="1"/>
  <c r="F15" i="13"/>
  <c r="H14" i="13"/>
  <c r="F14" i="13"/>
  <c r="D14" i="13"/>
  <c r="H7" i="13"/>
  <c r="D7" i="13" s="1"/>
  <c r="F7" i="13"/>
  <c r="H134" i="12" l="1"/>
  <c r="H133" i="12"/>
  <c r="H132" i="12"/>
  <c r="H131" i="12"/>
  <c r="H130" i="12"/>
  <c r="H129" i="12"/>
  <c r="H30" i="13"/>
  <c r="D30" i="13" s="1"/>
  <c r="H124" i="12"/>
  <c r="H125" i="12"/>
  <c r="H126" i="12"/>
  <c r="H127" i="12"/>
  <c r="H128" i="12"/>
  <c r="E70" i="14"/>
  <c r="E69" i="14"/>
  <c r="I8" i="14"/>
  <c r="I14" i="14"/>
  <c r="I7" i="14"/>
  <c r="I5" i="14"/>
  <c r="I10" i="14"/>
  <c r="I12" i="14"/>
  <c r="I11" i="14"/>
  <c r="I9" i="14"/>
  <c r="I17" i="14"/>
  <c r="I13" i="14"/>
  <c r="I15" i="14"/>
  <c r="I16" i="14"/>
  <c r="I77" i="14"/>
  <c r="I21" i="14"/>
  <c r="I19" i="14"/>
  <c r="I72" i="14"/>
  <c r="I22" i="14"/>
  <c r="I24" i="14"/>
  <c r="I25" i="14"/>
  <c r="I23" i="14"/>
  <c r="I71" i="14"/>
  <c r="E71" i="14" s="1"/>
  <c r="I20" i="14"/>
  <c r="E20" i="14" s="1"/>
  <c r="I73" i="14"/>
  <c r="I27" i="14"/>
  <c r="I28" i="14"/>
  <c r="I29" i="14"/>
  <c r="I78" i="14"/>
  <c r="I30" i="14"/>
  <c r="I31" i="14"/>
  <c r="I79" i="14"/>
  <c r="I74" i="14"/>
  <c r="E74" i="14" s="1"/>
  <c r="I75" i="14"/>
  <c r="I4" i="14"/>
  <c r="H31" i="13"/>
  <c r="H27" i="13"/>
  <c r="H28" i="13"/>
  <c r="H29" i="13"/>
  <c r="H18" i="13"/>
  <c r="H19" i="13"/>
  <c r="H20" i="13"/>
  <c r="H21" i="13"/>
  <c r="H22" i="13"/>
  <c r="H23" i="13"/>
  <c r="H24" i="13"/>
  <c r="H25" i="13"/>
  <c r="H26" i="13"/>
  <c r="H5" i="12"/>
  <c r="H7" i="12"/>
  <c r="H114" i="12"/>
  <c r="H13" i="12"/>
  <c r="H115" i="12"/>
  <c r="H15" i="12"/>
  <c r="H9" i="12"/>
  <c r="H12" i="12"/>
  <c r="H11" i="12"/>
  <c r="H16" i="12"/>
  <c r="H8" i="12"/>
  <c r="H10" i="12"/>
  <c r="H17" i="12"/>
  <c r="H14" i="12"/>
  <c r="H19" i="12"/>
  <c r="H116" i="12"/>
  <c r="H117" i="12"/>
  <c r="H25" i="12"/>
  <c r="H26" i="12"/>
  <c r="H21" i="12"/>
  <c r="H20" i="12"/>
  <c r="H22" i="12"/>
  <c r="H24" i="12"/>
  <c r="H23" i="12"/>
  <c r="H28" i="12"/>
  <c r="H36" i="12"/>
  <c r="H33" i="12"/>
  <c r="H38" i="12"/>
  <c r="H35" i="12"/>
  <c r="H37" i="12"/>
  <c r="H30" i="12"/>
  <c r="H34" i="12"/>
  <c r="H31" i="12"/>
  <c r="H29" i="12"/>
  <c r="H32" i="12"/>
  <c r="H40" i="12"/>
  <c r="H42" i="12"/>
  <c r="H118" i="12"/>
  <c r="H46" i="12"/>
  <c r="H48" i="12"/>
  <c r="H119" i="12"/>
  <c r="H45" i="12"/>
  <c r="H47" i="12"/>
  <c r="H49" i="12"/>
  <c r="H120" i="12"/>
  <c r="H52" i="12"/>
  <c r="H43" i="12"/>
  <c r="H50" i="12"/>
  <c r="H44" i="12"/>
  <c r="H51" i="12"/>
  <c r="H53" i="12"/>
  <c r="H121" i="12"/>
  <c r="H56" i="12"/>
  <c r="H57" i="12"/>
  <c r="D57" i="12" s="1"/>
  <c r="H58" i="12"/>
  <c r="H122" i="12"/>
  <c r="H55" i="12"/>
  <c r="H123" i="12"/>
  <c r="H59" i="12"/>
  <c r="H135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4" i="12"/>
  <c r="E68" i="14"/>
  <c r="AO31" i="14" l="1"/>
  <c r="AN31" i="14"/>
  <c r="AM31" i="14"/>
  <c r="AL31" i="14"/>
  <c r="AK31" i="14"/>
  <c r="AJ31" i="14"/>
  <c r="AI31" i="14"/>
  <c r="AH31" i="14"/>
  <c r="AO30" i="14"/>
  <c r="AN30" i="14"/>
  <c r="AM30" i="14"/>
  <c r="AL30" i="14"/>
  <c r="AK30" i="14"/>
  <c r="AJ30" i="14"/>
  <c r="AI30" i="14"/>
  <c r="AH30" i="14"/>
  <c r="AO29" i="14"/>
  <c r="AN29" i="14"/>
  <c r="AM29" i="14"/>
  <c r="AL29" i="14"/>
  <c r="AK29" i="14"/>
  <c r="AJ29" i="14"/>
  <c r="AI29" i="14"/>
  <c r="AH29" i="14"/>
  <c r="AO28" i="14"/>
  <c r="AN28" i="14"/>
  <c r="AM28" i="14"/>
  <c r="AL28" i="14"/>
  <c r="AK28" i="14"/>
  <c r="AJ28" i="14"/>
  <c r="AI28" i="14"/>
  <c r="AH28" i="14"/>
  <c r="AO27" i="14"/>
  <c r="AN27" i="14"/>
  <c r="AM27" i="14"/>
  <c r="AL27" i="14"/>
  <c r="AK27" i="14"/>
  <c r="AJ27" i="14"/>
  <c r="AI27" i="14"/>
  <c r="AH27" i="14"/>
  <c r="AO25" i="14"/>
  <c r="AN25" i="14"/>
  <c r="AM25" i="14"/>
  <c r="AL25" i="14"/>
  <c r="AK25" i="14"/>
  <c r="AJ25" i="14"/>
  <c r="AI25" i="14"/>
  <c r="AH25" i="14"/>
  <c r="AO24" i="14"/>
  <c r="AN24" i="14"/>
  <c r="AM24" i="14"/>
  <c r="AL24" i="14"/>
  <c r="AK24" i="14"/>
  <c r="AJ24" i="14"/>
  <c r="AI24" i="14"/>
  <c r="AH24" i="14"/>
  <c r="AO23" i="14"/>
  <c r="AN23" i="14"/>
  <c r="AM23" i="14"/>
  <c r="AL23" i="14"/>
  <c r="AK23" i="14"/>
  <c r="AJ23" i="14"/>
  <c r="AI23" i="14"/>
  <c r="AH23" i="14"/>
  <c r="AO22" i="14"/>
  <c r="AN22" i="14"/>
  <c r="AM22" i="14"/>
  <c r="AL22" i="14"/>
  <c r="AK22" i="14"/>
  <c r="AJ22" i="14"/>
  <c r="AI22" i="14"/>
  <c r="AH22" i="14"/>
  <c r="AO21" i="14"/>
  <c r="AN21" i="14"/>
  <c r="AM21" i="14"/>
  <c r="AL21" i="14"/>
  <c r="AK21" i="14"/>
  <c r="AJ21" i="14"/>
  <c r="AI21" i="14"/>
  <c r="AH21" i="14"/>
  <c r="AO20" i="14"/>
  <c r="AN20" i="14"/>
  <c r="AM20" i="14"/>
  <c r="AL20" i="14"/>
  <c r="AK20" i="14"/>
  <c r="AJ20" i="14"/>
  <c r="AI20" i="14"/>
  <c r="AH20" i="14"/>
  <c r="AO19" i="14"/>
  <c r="AN19" i="14"/>
  <c r="AM19" i="14"/>
  <c r="AL19" i="14"/>
  <c r="AK19" i="14"/>
  <c r="AJ19" i="14"/>
  <c r="AI19" i="14"/>
  <c r="AH19" i="14"/>
  <c r="AO17" i="14"/>
  <c r="AN17" i="14"/>
  <c r="AM17" i="14"/>
  <c r="AL17" i="14"/>
  <c r="AK17" i="14"/>
  <c r="AJ17" i="14"/>
  <c r="AI17" i="14"/>
  <c r="AH17" i="14"/>
  <c r="AO16" i="14"/>
  <c r="AN16" i="14"/>
  <c r="AM16" i="14"/>
  <c r="AL16" i="14"/>
  <c r="AK16" i="14"/>
  <c r="AJ16" i="14"/>
  <c r="AI16" i="14"/>
  <c r="AH16" i="14"/>
  <c r="AO15" i="14"/>
  <c r="AN15" i="14"/>
  <c r="AM15" i="14"/>
  <c r="AL15" i="14"/>
  <c r="AK15" i="14"/>
  <c r="AJ15" i="14"/>
  <c r="AI15" i="14"/>
  <c r="AH15" i="14"/>
  <c r="AO14" i="14"/>
  <c r="AN14" i="14"/>
  <c r="AM14" i="14"/>
  <c r="AL14" i="14"/>
  <c r="AK14" i="14"/>
  <c r="AJ14" i="14"/>
  <c r="AI14" i="14"/>
  <c r="AH14" i="14"/>
  <c r="AO13" i="14"/>
  <c r="AN13" i="14"/>
  <c r="AM13" i="14"/>
  <c r="AL13" i="14"/>
  <c r="AK13" i="14"/>
  <c r="AJ13" i="14"/>
  <c r="AI13" i="14"/>
  <c r="AH13" i="14"/>
  <c r="AO12" i="14"/>
  <c r="AN12" i="14"/>
  <c r="AM12" i="14"/>
  <c r="AL12" i="14"/>
  <c r="AK12" i="14"/>
  <c r="AJ12" i="14"/>
  <c r="AI12" i="14"/>
  <c r="AH12" i="14"/>
  <c r="AO11" i="14"/>
  <c r="AN11" i="14"/>
  <c r="AM11" i="14"/>
  <c r="AL11" i="14"/>
  <c r="AK11" i="14"/>
  <c r="AJ11" i="14"/>
  <c r="AI11" i="14"/>
  <c r="AH11" i="14"/>
  <c r="AO10" i="14"/>
  <c r="AN10" i="14"/>
  <c r="AM10" i="14"/>
  <c r="AL10" i="14"/>
  <c r="AK10" i="14"/>
  <c r="AJ10" i="14"/>
  <c r="AI10" i="14"/>
  <c r="AH10" i="14"/>
  <c r="AO9" i="14"/>
  <c r="AN9" i="14"/>
  <c r="AM9" i="14"/>
  <c r="AL9" i="14"/>
  <c r="AK9" i="14"/>
  <c r="AJ9" i="14"/>
  <c r="AI9" i="14"/>
  <c r="AH9" i="14"/>
  <c r="AG16" i="14" l="1"/>
  <c r="AG24" i="14"/>
  <c r="AG27" i="14"/>
  <c r="AG28" i="14"/>
  <c r="E61" i="14"/>
  <c r="E62" i="14"/>
  <c r="E63" i="14"/>
  <c r="E66" i="14"/>
  <c r="E67" i="14"/>
  <c r="AG9" i="14"/>
  <c r="AG20" i="14"/>
  <c r="AG21" i="14"/>
  <c r="AG22" i="14"/>
  <c r="AG23" i="14"/>
  <c r="AG12" i="14"/>
  <c r="AG14" i="14"/>
  <c r="AG15" i="14"/>
  <c r="AG10" i="14"/>
  <c r="AG11" i="14"/>
  <c r="AG13" i="14"/>
  <c r="AG17" i="14"/>
  <c r="AG19" i="14"/>
  <c r="AG25" i="14"/>
  <c r="AG29" i="14"/>
  <c r="AG30" i="14"/>
  <c r="AG31" i="14"/>
  <c r="E59" i="14"/>
  <c r="E60" i="14"/>
  <c r="E64" i="14"/>
  <c r="E65" i="14"/>
  <c r="D55" i="12"/>
  <c r="F55" i="12"/>
  <c r="E31" i="14" l="1"/>
  <c r="E75" i="14"/>
  <c r="I46" i="14" l="1"/>
  <c r="E46" i="14" s="1"/>
  <c r="E12" i="14"/>
  <c r="E15" i="14"/>
  <c r="I50" i="14"/>
  <c r="E50" i="14" s="1"/>
  <c r="E73" i="14"/>
  <c r="I44" i="14"/>
  <c r="E44" i="14" s="1"/>
  <c r="E16" i="14"/>
  <c r="E28" i="14"/>
  <c r="I45" i="14"/>
  <c r="E45" i="14" s="1"/>
  <c r="E23" i="14"/>
  <c r="E22" i="14"/>
  <c r="E9" i="14"/>
  <c r="E10" i="14"/>
  <c r="I51" i="14"/>
  <c r="E51" i="14" s="1"/>
  <c r="E11" i="14"/>
  <c r="E4" i="14"/>
  <c r="E14" i="14"/>
  <c r="E17" i="14"/>
  <c r="I52" i="14"/>
  <c r="E52" i="14" s="1"/>
  <c r="E19" i="14"/>
  <c r="E5" i="14"/>
  <c r="I49" i="14"/>
  <c r="E49" i="14" s="1"/>
  <c r="E25" i="14"/>
  <c r="E24" i="14"/>
  <c r="E13" i="14"/>
  <c r="I48" i="14"/>
  <c r="E48" i="14" s="1"/>
  <c r="E8" i="14"/>
  <c r="E72" i="14"/>
  <c r="E79" i="14"/>
  <c r="I57" i="14"/>
  <c r="E57" i="14" s="1"/>
  <c r="I55" i="14"/>
  <c r="E55" i="14" s="1"/>
  <c r="E77" i="14"/>
  <c r="I47" i="14"/>
  <c r="E47" i="14" s="1"/>
  <c r="E7" i="14"/>
  <c r="E29" i="14"/>
  <c r="I53" i="14"/>
  <c r="E53" i="14" s="1"/>
  <c r="I54" i="14"/>
  <c r="E54" i="14" s="1"/>
  <c r="E30" i="14"/>
  <c r="E78" i="14"/>
  <c r="E21" i="14"/>
  <c r="E27" i="14"/>
  <c r="I58" i="14"/>
  <c r="E58" i="14" s="1"/>
  <c r="I56" i="14"/>
  <c r="E56" i="14" s="1"/>
  <c r="F24" i="13" l="1"/>
  <c r="F21" i="13"/>
  <c r="F19" i="13"/>
  <c r="F23" i="13"/>
  <c r="F28" i="13"/>
  <c r="F20" i="13"/>
  <c r="F29" i="13"/>
  <c r="F22" i="13"/>
  <c r="F31" i="13"/>
  <c r="F27" i="13"/>
  <c r="F26" i="13"/>
  <c r="F18" i="13"/>
  <c r="D26" i="13"/>
  <c r="D28" i="13"/>
  <c r="D29" i="13"/>
  <c r="D31" i="13"/>
  <c r="D27" i="13"/>
  <c r="F92" i="12"/>
  <c r="F77" i="12"/>
  <c r="F75" i="12"/>
  <c r="F88" i="12"/>
  <c r="F89" i="12"/>
  <c r="F63" i="12"/>
  <c r="F81" i="12"/>
  <c r="F115" i="12"/>
  <c r="F67" i="12"/>
  <c r="F68" i="12"/>
  <c r="F69" i="12"/>
  <c r="F71" i="12"/>
  <c r="F29" i="12"/>
  <c r="F85" i="12"/>
  <c r="F97" i="12"/>
  <c r="F86" i="12"/>
  <c r="F105" i="12"/>
  <c r="F104" i="12"/>
  <c r="F101" i="12"/>
  <c r="F96" i="12"/>
  <c r="F94" i="12"/>
  <c r="F90" i="12"/>
  <c r="F10" i="12"/>
  <c r="F73" i="12"/>
  <c r="F74" i="12"/>
  <c r="F102" i="12"/>
  <c r="F93" i="12"/>
  <c r="F103" i="12"/>
  <c r="F76" i="12"/>
  <c r="F83" i="12"/>
  <c r="F99" i="12"/>
  <c r="F72" i="12"/>
  <c r="F98" i="12"/>
  <c r="F87" i="12"/>
  <c r="F82" i="12"/>
  <c r="F66" i="12"/>
  <c r="F65" i="12"/>
  <c r="D56" i="12" l="1"/>
  <c r="D30" i="12"/>
  <c r="D32" i="12"/>
  <c r="F14" i="12"/>
  <c r="F70" i="12"/>
  <c r="F53" i="12"/>
  <c r="F114" i="12"/>
  <c r="F78" i="12"/>
  <c r="F20" i="12"/>
  <c r="F45" i="12"/>
  <c r="F100" i="12"/>
  <c r="F95" i="12"/>
  <c r="F48" i="12"/>
  <c r="F40" i="12"/>
  <c r="F25" i="12"/>
  <c r="F34" i="12"/>
  <c r="F13" i="12"/>
  <c r="F91" i="12"/>
  <c r="F51" i="12"/>
  <c r="F33" i="12"/>
  <c r="F49" i="12"/>
  <c r="F23" i="12"/>
  <c r="F21" i="12"/>
  <c r="F17" i="12"/>
  <c r="F62" i="12"/>
  <c r="F4" i="12"/>
  <c r="F22" i="12"/>
  <c r="F9" i="12"/>
  <c r="F50" i="12"/>
  <c r="F31" i="12"/>
  <c r="F64" i="12"/>
  <c r="F43" i="12"/>
  <c r="F24" i="12"/>
  <c r="F7" i="12"/>
  <c r="F28" i="12"/>
  <c r="F12" i="12"/>
  <c r="F11" i="12"/>
  <c r="F84" i="12"/>
  <c r="F119" i="12"/>
  <c r="F122" i="12"/>
  <c r="F44" i="12"/>
  <c r="F57" i="12"/>
  <c r="F8" i="12"/>
  <c r="F58" i="12"/>
  <c r="F118" i="12"/>
  <c r="F15" i="12"/>
  <c r="F79" i="12"/>
  <c r="F116" i="12"/>
  <c r="F19" i="12"/>
  <c r="F123" i="12"/>
  <c r="F36" i="12"/>
  <c r="F121" i="12"/>
  <c r="F117" i="12"/>
  <c r="F35" i="12"/>
  <c r="F59" i="12"/>
  <c r="F37" i="12"/>
  <c r="F135" i="12"/>
  <c r="F56" i="12"/>
  <c r="F30" i="12"/>
  <c r="F52" i="12"/>
  <c r="F16" i="12"/>
  <c r="F38" i="12"/>
  <c r="F120" i="12"/>
  <c r="D52" i="12"/>
  <c r="D16" i="12"/>
  <c r="D38" i="12"/>
  <c r="D24" i="12" l="1"/>
  <c r="D29" i="12" l="1"/>
  <c r="D114" i="12"/>
  <c r="D14" i="12"/>
  <c r="D40" i="12"/>
  <c r="D22" i="12"/>
  <c r="D115" i="12"/>
  <c r="D50" i="12"/>
  <c r="D58" i="12"/>
  <c r="D8" i="12" l="1"/>
  <c r="D135" i="12"/>
  <c r="D19" i="12"/>
  <c r="D118" i="12"/>
  <c r="D20" i="12" l="1"/>
  <c r="D45" i="12"/>
  <c r="D53" i="12"/>
  <c r="D13" i="12" l="1"/>
  <c r="D34" i="12"/>
  <c r="D25" i="12"/>
  <c r="D48" i="12"/>
  <c r="D26" i="12"/>
  <c r="F26" i="12"/>
  <c r="D9" i="12"/>
  <c r="D4" i="12"/>
  <c r="D17" i="12"/>
  <c r="D21" i="12"/>
  <c r="D23" i="12"/>
  <c r="D49" i="12"/>
  <c r="D33" i="12"/>
  <c r="D51" i="12"/>
  <c r="D28" i="12"/>
  <c r="D7" i="12"/>
  <c r="D43" i="12"/>
  <c r="D31" i="12"/>
  <c r="D46" i="12"/>
  <c r="F46" i="12"/>
  <c r="D44" i="12"/>
  <c r="D122" i="12"/>
  <c r="D119" i="12"/>
  <c r="D11" i="12"/>
  <c r="D12" i="12"/>
  <c r="F80" i="12"/>
  <c r="F32" i="12"/>
  <c r="D37" i="12"/>
  <c r="D59" i="12"/>
  <c r="D35" i="12"/>
  <c r="D117" i="12"/>
  <c r="D121" i="12"/>
  <c r="D36" i="12"/>
  <c r="D123" i="12"/>
  <c r="D116" i="12"/>
  <c r="D15" i="12"/>
  <c r="D10" i="12"/>
  <c r="D47" i="12"/>
  <c r="F47" i="12"/>
  <c r="D5" i="12"/>
  <c r="F5" i="12"/>
  <c r="D42" i="12"/>
  <c r="F42" i="12"/>
  <c r="D120" i="12"/>
</calcChain>
</file>

<file path=xl/sharedStrings.xml><?xml version="1.0" encoding="utf-8"?>
<sst xmlns="http://schemas.openxmlformats.org/spreadsheetml/2006/main" count="655" uniqueCount="340">
  <si>
    <t>RUNNING</t>
  </si>
  <si>
    <t>% Broke</t>
  </si>
  <si>
    <t>Total</t>
  </si>
  <si>
    <t>Total after leg #6</t>
  </si>
  <si>
    <t xml:space="preserve"> TOTAL</t>
  </si>
  <si>
    <t>Best 2</t>
  </si>
  <si>
    <t xml:space="preserve">Best 2 </t>
  </si>
  <si>
    <t>Targets</t>
  </si>
  <si>
    <t>Anderson</t>
  </si>
  <si>
    <t>Gary</t>
  </si>
  <si>
    <t>Anglin</t>
  </si>
  <si>
    <t>Tim</t>
  </si>
  <si>
    <t>Balaski</t>
  </si>
  <si>
    <t>George</t>
  </si>
  <si>
    <t>John</t>
  </si>
  <si>
    <t>Michael</t>
  </si>
  <si>
    <t>Richard</t>
  </si>
  <si>
    <t>Cook</t>
  </si>
  <si>
    <t>Steve</t>
  </si>
  <si>
    <t>Craig</t>
  </si>
  <si>
    <t>David</t>
  </si>
  <si>
    <t>Thomas</t>
  </si>
  <si>
    <t>Drake</t>
  </si>
  <si>
    <t>Duarte</t>
  </si>
  <si>
    <t>Jaime</t>
  </si>
  <si>
    <t>Daniel</t>
  </si>
  <si>
    <t>Hunter</t>
  </si>
  <si>
    <t>Rick</t>
  </si>
  <si>
    <t>Lewis</t>
  </si>
  <si>
    <t>Lloyd</t>
  </si>
  <si>
    <t>Miller</t>
  </si>
  <si>
    <t>Moore</t>
  </si>
  <si>
    <t>Valerie</t>
  </si>
  <si>
    <t>Charles</t>
  </si>
  <si>
    <t>Justin</t>
  </si>
  <si>
    <t>Kyle</t>
  </si>
  <si>
    <t>Reed</t>
  </si>
  <si>
    <t>Renken</t>
  </si>
  <si>
    <t>Nicholas</t>
  </si>
  <si>
    <t>Taylor</t>
  </si>
  <si>
    <t>Swan</t>
  </si>
  <si>
    <t>Ken</t>
  </si>
  <si>
    <t>Wells</t>
  </si>
  <si>
    <t>Matt</t>
  </si>
  <si>
    <t>RED = SCORE LOCKED IN, CANNOT BE DROPPED</t>
  </si>
  <si>
    <t>Bajjali</t>
  </si>
  <si>
    <t>Kenny</t>
  </si>
  <si>
    <t>Bentley</t>
  </si>
  <si>
    <t>Fatheree</t>
  </si>
  <si>
    <t>Indira</t>
  </si>
  <si>
    <t>Bryan</t>
  </si>
  <si>
    <t>Doug</t>
  </si>
  <si>
    <t>Hammel</t>
  </si>
  <si>
    <t>Michelle</t>
  </si>
  <si>
    <t>Jeffrey</t>
  </si>
  <si>
    <t>Everett</t>
  </si>
  <si>
    <t>Kaplan</t>
  </si>
  <si>
    <t>Austin</t>
  </si>
  <si>
    <t>Kiemsteadt</t>
  </si>
  <si>
    <t>Kyzar</t>
  </si>
  <si>
    <t>Harlan</t>
  </si>
  <si>
    <t>Murphy</t>
  </si>
  <si>
    <t>Sullivan</t>
  </si>
  <si>
    <t>Marshon</t>
  </si>
  <si>
    <t>Stephen</t>
  </si>
  <si>
    <t>Billy</t>
  </si>
  <si>
    <t>Dylan</t>
  </si>
  <si>
    <t>Jackson</t>
  </si>
  <si>
    <t>Judah</t>
  </si>
  <si>
    <t>Terry</t>
  </si>
  <si>
    <t>Whitman</t>
  </si>
  <si>
    <t>AAA CLASS</t>
  </si>
  <si>
    <t>AA CLASS</t>
  </si>
  <si>
    <t>A CLASS</t>
  </si>
  <si>
    <t>B CLASS</t>
  </si>
  <si>
    <t>C CLASS</t>
  </si>
  <si>
    <t>HOA</t>
  </si>
  <si>
    <t>RU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</si>
  <si>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</si>
  <si>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</si>
  <si>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</si>
  <si>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</si>
  <si>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</si>
  <si>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</si>
  <si>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</si>
  <si>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</si>
  <si>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</si>
  <si>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</si>
  <si>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</si>
  <si>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</si>
  <si>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</si>
  <si>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Week</t>
  </si>
  <si>
    <t>2020-21 Winter Night League</t>
  </si>
  <si>
    <t>Maskell</t>
  </si>
  <si>
    <t xml:space="preserve">Paul </t>
  </si>
  <si>
    <t>Montealegre</t>
  </si>
  <si>
    <t>Paolo</t>
  </si>
  <si>
    <t>Margio</t>
  </si>
  <si>
    <t xml:space="preserve">Chelsea </t>
  </si>
  <si>
    <t>Noel</t>
  </si>
  <si>
    <t>Orsak</t>
  </si>
  <si>
    <t>Elder</t>
  </si>
  <si>
    <t>McDonnell</t>
  </si>
  <si>
    <t>Darby</t>
  </si>
  <si>
    <t>Gregory</t>
  </si>
  <si>
    <t>Fronterhouse</t>
  </si>
  <si>
    <t>Koleton</t>
  </si>
  <si>
    <t>Faith</t>
  </si>
  <si>
    <t>Heriberto</t>
  </si>
  <si>
    <t>Ramos</t>
  </si>
  <si>
    <t>Lisa</t>
  </si>
  <si>
    <t>Costa</t>
  </si>
  <si>
    <t>Tony</t>
  </si>
  <si>
    <t>Flowers</t>
  </si>
  <si>
    <t>Jay</t>
  </si>
  <si>
    <t>Katy</t>
  </si>
  <si>
    <t>Tomasini</t>
  </si>
  <si>
    <t>Romans</t>
  </si>
  <si>
    <t>Mcauley</t>
  </si>
  <si>
    <t>Marc</t>
  </si>
  <si>
    <t>Karstaedt</t>
  </si>
  <si>
    <t>Jenny</t>
  </si>
  <si>
    <t>Hebert</t>
  </si>
  <si>
    <t>Sivadon</t>
  </si>
  <si>
    <t>Kokolis</t>
  </si>
  <si>
    <t>Vanessa</t>
  </si>
  <si>
    <t>Touchstone</t>
  </si>
  <si>
    <t>Colton</t>
  </si>
  <si>
    <t>Benjiamin</t>
  </si>
  <si>
    <t>Sieler</t>
  </si>
  <si>
    <t>Bianca</t>
  </si>
  <si>
    <t>Jeffery</t>
  </si>
  <si>
    <t>Kelly</t>
  </si>
  <si>
    <t>Ripley</t>
  </si>
  <si>
    <t>Primrose</t>
  </si>
  <si>
    <t>Chelsea</t>
  </si>
  <si>
    <t xml:space="preserve">Kelly </t>
  </si>
  <si>
    <t>Team</t>
  </si>
  <si>
    <t>Lone Star Select</t>
  </si>
  <si>
    <t>Creighton</t>
  </si>
  <si>
    <t>Griggs</t>
  </si>
  <si>
    <t>Forrest</t>
  </si>
  <si>
    <t>Schroeder</t>
  </si>
  <si>
    <t>Zack</t>
  </si>
  <si>
    <t>Zylicz</t>
  </si>
  <si>
    <t>Jenna</t>
  </si>
  <si>
    <t>Battles</t>
  </si>
  <si>
    <t>Shelby</t>
  </si>
  <si>
    <t>Norris</t>
  </si>
  <si>
    <t>Ashton</t>
  </si>
  <si>
    <t>Conner</t>
  </si>
  <si>
    <t>Dane</t>
  </si>
  <si>
    <t>Whittenburg</t>
  </si>
  <si>
    <t>Barbers Hill 4H</t>
  </si>
  <si>
    <t>Gavin</t>
  </si>
  <si>
    <t>Harper</t>
  </si>
  <si>
    <t>Kaley</t>
  </si>
  <si>
    <t>Meaders</t>
  </si>
  <si>
    <t>Kye</t>
  </si>
  <si>
    <t>Sopczak</t>
  </si>
  <si>
    <t>Xavier</t>
  </si>
  <si>
    <t>Gonzalez</t>
  </si>
  <si>
    <t>Carter</t>
  </si>
  <si>
    <t>Alderson</t>
  </si>
  <si>
    <t>Goulding</t>
  </si>
  <si>
    <t>Koda</t>
  </si>
  <si>
    <t>Nagy</t>
  </si>
  <si>
    <t>Nacho</t>
  </si>
  <si>
    <t>Schmadl</t>
  </si>
  <si>
    <t>Katy Dusters</t>
  </si>
  <si>
    <t>Hartensteiner</t>
  </si>
  <si>
    <t>Webb</t>
  </si>
  <si>
    <t>Gage</t>
  </si>
  <si>
    <t>Fowlkes</t>
  </si>
  <si>
    <t>Landon</t>
  </si>
  <si>
    <t>Johnson</t>
  </si>
  <si>
    <t>Peyton</t>
  </si>
  <si>
    <t>Jack</t>
  </si>
  <si>
    <t>Bass</t>
  </si>
  <si>
    <t>Abby</t>
  </si>
  <si>
    <t>Victor</t>
  </si>
  <si>
    <t>Flores</t>
  </si>
  <si>
    <t>Hanlon</t>
  </si>
  <si>
    <t>Alan</t>
  </si>
  <si>
    <t>Van Velkinburgh</t>
  </si>
  <si>
    <t>Dan</t>
  </si>
  <si>
    <t>Floeck</t>
  </si>
  <si>
    <t>Beverly</t>
  </si>
  <si>
    <t>Cheek</t>
  </si>
  <si>
    <t>Robert</t>
  </si>
  <si>
    <t>Gretchen</t>
  </si>
  <si>
    <t>Mata</t>
  </si>
  <si>
    <t>Bob</t>
  </si>
  <si>
    <t>Joe</t>
  </si>
  <si>
    <t>Williams</t>
  </si>
  <si>
    <t>Bruce</t>
  </si>
  <si>
    <t>Smiley</t>
  </si>
  <si>
    <t>Shawna</t>
  </si>
  <si>
    <t>Escobar</t>
  </si>
  <si>
    <t>Orlando</t>
  </si>
  <si>
    <t>Holt</t>
  </si>
  <si>
    <t>Martie</t>
  </si>
  <si>
    <t>Gwyn</t>
  </si>
  <si>
    <t>Buzzini</t>
  </si>
  <si>
    <t>Nicole</t>
  </si>
  <si>
    <t>Peter</t>
  </si>
  <si>
    <t>Smolinski</t>
  </si>
  <si>
    <t>Garrett</t>
  </si>
  <si>
    <t>Liam</t>
  </si>
  <si>
    <t>Moud</t>
  </si>
  <si>
    <t xml:space="preserve">Robert </t>
  </si>
  <si>
    <t>Smith</t>
  </si>
  <si>
    <t>Greg</t>
  </si>
  <si>
    <t>Nasser</t>
  </si>
  <si>
    <t>Larry</t>
  </si>
  <si>
    <t>Lobb</t>
  </si>
  <si>
    <t xml:space="preserve">Drew </t>
  </si>
  <si>
    <t xml:space="preserve">Grace </t>
  </si>
  <si>
    <t>Mabry</t>
  </si>
  <si>
    <t xml:space="preserve">Adam </t>
  </si>
  <si>
    <t>Debbie</t>
  </si>
  <si>
    <t>Holmes</t>
  </si>
  <si>
    <t>Cliff</t>
  </si>
  <si>
    <t>Moller</t>
  </si>
  <si>
    <t>Barnes</t>
  </si>
  <si>
    <t>Armour</t>
  </si>
  <si>
    <t>Strunk</t>
  </si>
  <si>
    <t>Jacob</t>
  </si>
  <si>
    <t>Young</t>
  </si>
  <si>
    <t>Lucas</t>
  </si>
  <si>
    <t>Gay</t>
  </si>
  <si>
    <t>Trey</t>
  </si>
  <si>
    <t>Carlos</t>
  </si>
  <si>
    <t>Vaquero</t>
  </si>
  <si>
    <t>James</t>
  </si>
  <si>
    <t>Charlies</t>
  </si>
  <si>
    <t>Aaron</t>
  </si>
  <si>
    <t>Holly</t>
  </si>
  <si>
    <t>Hearn</t>
  </si>
  <si>
    <t>Demetrios</t>
  </si>
  <si>
    <t>Stellas</t>
  </si>
  <si>
    <t>Dutton</t>
  </si>
  <si>
    <t>Isabella</t>
  </si>
  <si>
    <t>Roby</t>
  </si>
  <si>
    <t>Boudreau</t>
  </si>
  <si>
    <t xml:space="preserve">Marty </t>
  </si>
  <si>
    <t xml:space="preserve">Holly </t>
  </si>
  <si>
    <t>2020-21 Greater Ladies Night League</t>
  </si>
  <si>
    <t>Barbers Hill</t>
  </si>
  <si>
    <t>Lone Star</t>
  </si>
  <si>
    <t>Particpation Numbers</t>
  </si>
  <si>
    <t>Brenton</t>
  </si>
  <si>
    <t>Vaughn</t>
  </si>
  <si>
    <t>Kadence</t>
  </si>
  <si>
    <t>Easton</t>
  </si>
  <si>
    <t>Barnett</t>
  </si>
  <si>
    <t>Price</t>
  </si>
  <si>
    <t>Harrison</t>
  </si>
  <si>
    <t>Eric</t>
  </si>
  <si>
    <t>Kalmus</t>
  </si>
  <si>
    <t>Hinch</t>
  </si>
  <si>
    <t>Ivan</t>
  </si>
  <si>
    <t>Garcia</t>
  </si>
  <si>
    <t>Samantha</t>
  </si>
  <si>
    <t>Weber</t>
  </si>
  <si>
    <t>Annie</t>
  </si>
  <si>
    <t>Syke</t>
  </si>
  <si>
    <t>Wilbanks</t>
  </si>
  <si>
    <t>Ruby</t>
  </si>
  <si>
    <t>Ormond</t>
  </si>
  <si>
    <t>Brayson</t>
  </si>
  <si>
    <t>Fitzgerald</t>
  </si>
  <si>
    <t>Mekenna</t>
  </si>
  <si>
    <t>Lomelo</t>
  </si>
  <si>
    <t>Aidan</t>
  </si>
  <si>
    <t>McHugh</t>
  </si>
  <si>
    <t>Kaderli</t>
  </si>
  <si>
    <t>Nathan</t>
  </si>
  <si>
    <t>Clearo</t>
  </si>
  <si>
    <t xml:space="preserve">Gabby </t>
  </si>
  <si>
    <t>Scott</t>
  </si>
  <si>
    <t>Erica</t>
  </si>
  <si>
    <t>Hinojosa</t>
  </si>
  <si>
    <t>Kenlee</t>
  </si>
  <si>
    <t>Lars</t>
  </si>
  <si>
    <t>Starling</t>
  </si>
  <si>
    <t>Cambell</t>
  </si>
  <si>
    <t>Rhodes</t>
  </si>
  <si>
    <t>Kolwes</t>
  </si>
  <si>
    <t>Georgia</t>
  </si>
  <si>
    <t>Monk</t>
  </si>
  <si>
    <t>Moyse</t>
  </si>
  <si>
    <t>Jon Paul</t>
  </si>
  <si>
    <t>DaFonte</t>
  </si>
  <si>
    <t>Cooper</t>
  </si>
  <si>
    <t>RJ</t>
  </si>
  <si>
    <t>Mulrihill</t>
  </si>
  <si>
    <t>Davis</t>
  </si>
  <si>
    <t>Blake</t>
  </si>
  <si>
    <t>Harris</t>
  </si>
  <si>
    <t>3 skeet rds on act</t>
  </si>
  <si>
    <t>No longer eligible for awards</t>
  </si>
  <si>
    <t>Not elligible for awards</t>
  </si>
  <si>
    <t>Kramer</t>
  </si>
  <si>
    <t>Chris</t>
  </si>
  <si>
    <t>Dial</t>
  </si>
  <si>
    <t>Kari</t>
  </si>
  <si>
    <t>Elizabeth</t>
  </si>
  <si>
    <t>Blakemore</t>
  </si>
  <si>
    <t>Allen</t>
  </si>
  <si>
    <t>Cedar</t>
  </si>
  <si>
    <t>Baldridge</t>
  </si>
  <si>
    <t>Max</t>
  </si>
  <si>
    <t>Banwell</t>
  </si>
  <si>
    <t>Braxton</t>
  </si>
  <si>
    <t>Bond</t>
  </si>
  <si>
    <t>Trigg</t>
  </si>
  <si>
    <t>Arthur</t>
  </si>
  <si>
    <t>Haley</t>
  </si>
  <si>
    <t>Satterwhite</t>
  </si>
  <si>
    <t>Kurt</t>
  </si>
  <si>
    <t>Wilson</t>
  </si>
  <si>
    <t>Nikki</t>
  </si>
  <si>
    <t>Bogle</t>
  </si>
  <si>
    <t>Brett</t>
  </si>
  <si>
    <t>Cann</t>
  </si>
  <si>
    <t>Warren</t>
  </si>
  <si>
    <t>Dalton</t>
  </si>
  <si>
    <t>Foley</t>
  </si>
  <si>
    <t>Mitchell</t>
  </si>
  <si>
    <t>Roger</t>
  </si>
  <si>
    <t>Keyte</t>
  </si>
  <si>
    <t>Janie</t>
  </si>
  <si>
    <t>Aucoin</t>
  </si>
  <si>
    <t>Neid</t>
  </si>
  <si>
    <t>Langdon</t>
  </si>
  <si>
    <t>Bert</t>
  </si>
  <si>
    <t>William</t>
  </si>
  <si>
    <t>Edgmon</t>
  </si>
  <si>
    <t>2020-21 Junior Team Only (Tuesday Night Scores)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</si>
</sst>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0" tint="-0.14999847407452621"/>
      <name val="Calibri"/>
      <family val="2"/>
      <scheme val="minor"/>
    </font>
    <font>
      <sz val="14"/>
      <color theme="0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" fillId="0" borderId="1" xfId="0" applyFont="1" applyBorder="1"/>
    <xf numFmtId="0" fontId="3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3" borderId="0" xfId="0" applyFont="1" applyFill="1"/>
    <xf numFmtId="0" fontId="1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/>
    <xf numFmtId="0" fontId="0" fillId="0" borderId="0" xfId="0" applyFont="1" applyAlignment="1">
      <alignment horizontal="center"/>
    </xf>
    <xf numFmtId="0" fontId="3" fillId="0" borderId="0" xfId="0" applyFont="1" applyFill="1"/>
    <xf numFmtId="0" fontId="0" fillId="3" borderId="0" xfId="0" applyFont="1" applyFill="1"/>
    <xf numFmtId="0" fontId="0" fillId="0" borderId="0" xfId="0" applyFont="1" applyFill="1"/>
    <xf numFmtId="0" fontId="0" fillId="0" borderId="1" xfId="0" applyFont="1" applyBorder="1"/>
    <xf numFmtId="0" fontId="0" fillId="3" borderId="1" xfId="0" applyFont="1" applyFill="1" applyBorder="1"/>
    <xf numFmtId="0" fontId="0" fillId="5" borderId="0" xfId="0" applyFont="1" applyFill="1"/>
    <xf numFmtId="10" fontId="3" fillId="0" borderId="0" xfId="1" applyNumberFormat="1" applyFont="1" applyAlignment="1">
      <alignment horizontal="center"/>
    </xf>
    <xf numFmtId="10" fontId="3" fillId="3" borderId="0" xfId="1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0" xfId="0" applyFont="1" applyFill="1"/>
    <xf numFmtId="0" fontId="6" fillId="0" borderId="0" xfId="0" applyFont="1" applyFill="1" applyAlignment="1">
      <alignment horizontal="center"/>
    </xf>
    <xf numFmtId="0" fontId="3" fillId="0" borderId="0" xfId="1" applyNumberFormat="1" applyFont="1" applyAlignment="1">
      <alignment horizontal="center"/>
    </xf>
    <xf numFmtId="0" fontId="3" fillId="3" borderId="0" xfId="1" applyNumberFormat="1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/>
    <xf numFmtId="0" fontId="7" fillId="0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3" borderId="0" xfId="0" applyFont="1" applyFill="1"/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11" fillId="4" borderId="0" xfId="0" applyFont="1" applyFill="1" applyAlignment="1">
      <alignment vertical="center"/>
    </xf>
    <xf numFmtId="0" fontId="1" fillId="5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3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8" fillId="3" borderId="0" xfId="0" applyFont="1" applyFill="1"/>
    <xf numFmtId="0" fontId="8" fillId="3" borderId="0" xfId="0" applyFont="1" applyFill="1" applyBorder="1"/>
    <xf numFmtId="0" fontId="12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10" fontId="7" fillId="0" borderId="0" xfId="0" applyNumberFormat="1" applyFont="1" applyAlignment="1">
      <alignment horizontal="center"/>
    </xf>
    <xf numFmtId="10" fontId="1" fillId="0" borderId="0" xfId="0" applyNumberFormat="1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4" fillId="3" borderId="0" xfId="0" applyFont="1" applyFill="1"/>
    <xf numFmtId="10" fontId="0" fillId="0" borderId="0" xfId="0" applyNumberFormat="1" applyFont="1" applyAlignment="1">
      <alignment horizontal="center"/>
    </xf>
    <xf numFmtId="0" fontId="7" fillId="0" borderId="0" xfId="0" applyFont="1"/>
    <xf numFmtId="0" fontId="11" fillId="3" borderId="0" xfId="0" applyFont="1" applyFill="1"/>
    <xf numFmtId="0" fontId="12" fillId="3" borderId="0" xfId="0" applyFont="1" applyFill="1"/>
    <xf numFmtId="0" fontId="13" fillId="3" borderId="0" xfId="0" applyFont="1" applyFill="1"/>
    <xf numFmtId="0" fontId="7" fillId="3" borderId="0" xfId="0" applyFont="1" applyFill="1" applyAlignment="1">
      <alignment vertical="center" wrapText="1"/>
    </xf>
    <xf numFmtId="0" fontId="11" fillId="3" borderId="0" xfId="0" applyFont="1" applyFill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left"/>
    </xf>
    <xf numFmtId="0" fontId="7" fillId="6" borderId="0" xfId="0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  <pageSetUpPr fitToPage="1"/>
  </sheetPr>
  <dimension ref="A1:AD146"/>
  <sheetViews>
    <sheetView tabSelected="1" zoomScale="80" zoomScaleNormal="80" workbookViewId="0">
      <selection activeCell="A148" sqref="A148"/>
    </sheetView>
  </sheetViews>
  <sheetFormatPr defaultColWidth="9.140625" defaultRowHeight="18.75" x14ac:dyDescent="0.3"/>
  <cols>
    <col min="1" max="1" width="14.5703125" style="13" customWidth="1"/>
    <col min="2" max="2" width="18" style="10" customWidth="1"/>
    <col min="3" max="3" width="20" style="10" customWidth="1"/>
    <col min="4" max="4" width="13.42578125" style="16" hidden="1" customWidth="1"/>
    <col min="5" max="5" width="13.42578125" style="9" hidden="1" customWidth="1"/>
    <col min="6" max="6" width="13.42578125" style="16" hidden="1" customWidth="1"/>
    <col min="7" max="7" width="2.85546875" style="13" hidden="1" customWidth="1"/>
    <col min="8" max="8" width="13.42578125" style="27" hidden="1" customWidth="1"/>
    <col min="9" max="9" width="2.85546875" style="19" customWidth="1"/>
    <col min="10" max="10" width="11.7109375" style="34" customWidth="1"/>
    <col min="11" max="11" width="2.7109375" style="34" customWidth="1"/>
    <col min="12" max="12" width="11.7109375" style="34" customWidth="1"/>
    <col min="13" max="13" width="2.7109375" style="34" customWidth="1"/>
    <col min="14" max="14" width="11.85546875" style="34" customWidth="1"/>
    <col min="15" max="15" width="2.7109375" style="34" customWidth="1"/>
    <col min="16" max="16" width="11.7109375" style="34" customWidth="1"/>
    <col min="17" max="17" width="2.7109375" style="46" customWidth="1"/>
    <col min="18" max="18" width="11.7109375" style="46" customWidth="1"/>
    <col min="19" max="19" width="2.7109375" style="36" customWidth="1"/>
    <col min="20" max="20" width="11.140625" style="34" customWidth="1"/>
    <col min="21" max="21" width="2.7109375" style="34" customWidth="1"/>
    <col min="22" max="22" width="11.140625" style="34" customWidth="1"/>
    <col min="23" max="23" width="2.7109375" style="34" customWidth="1"/>
    <col min="24" max="24" width="11.140625" style="34" customWidth="1"/>
    <col min="25" max="25" width="2.7109375" style="34" customWidth="1"/>
    <col min="26" max="26" width="11.140625" style="34" customWidth="1"/>
    <col min="27" max="27" width="9.140625" style="46" hidden="1" customWidth="1"/>
    <col min="28" max="28" width="2.7109375" style="13" customWidth="1"/>
    <col min="29" max="29" width="20.42578125" style="13" hidden="1" customWidth="1"/>
    <col min="30" max="30" width="2.85546875" style="13" hidden="1" customWidth="1"/>
    <col min="31" max="31" width="9.140625" style="13" customWidth="1"/>
    <col min="32" max="16384" width="9.140625" style="13"/>
  </cols>
  <sheetData>
    <row r="1" spans="1:30" ht="33.75" customHeight="1" x14ac:dyDescent="0.25">
      <c r="A1" s="49" t="s">
        <v>44</v>
      </c>
      <c r="B1" s="49"/>
      <c r="C1" s="49"/>
      <c r="D1" s="82" t="s">
        <v>92</v>
      </c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</row>
    <row r="2" spans="1:30" ht="15.75" customHeight="1" x14ac:dyDescent="0.3">
      <c r="B2" s="1"/>
      <c r="C2" s="1"/>
      <c r="D2" s="1" t="s">
        <v>2</v>
      </c>
      <c r="E2" s="1" t="s">
        <v>6</v>
      </c>
      <c r="F2" s="1" t="s">
        <v>5</v>
      </c>
      <c r="G2" s="2"/>
      <c r="H2" s="14" t="s">
        <v>0</v>
      </c>
      <c r="I2" s="2"/>
      <c r="J2" s="32" t="s">
        <v>91</v>
      </c>
      <c r="K2" s="38"/>
      <c r="L2" s="32" t="s">
        <v>91</v>
      </c>
      <c r="M2" s="38"/>
      <c r="N2" s="32" t="s">
        <v>91</v>
      </c>
      <c r="O2" s="38"/>
      <c r="P2" s="32" t="s">
        <v>91</v>
      </c>
      <c r="Q2" s="38"/>
      <c r="R2" s="39" t="s">
        <v>91</v>
      </c>
      <c r="S2" s="38"/>
      <c r="T2" s="28" t="s">
        <v>91</v>
      </c>
      <c r="U2" s="47"/>
      <c r="V2" s="28" t="s">
        <v>91</v>
      </c>
      <c r="W2" s="47"/>
      <c r="X2" s="28" t="s">
        <v>91</v>
      </c>
      <c r="Y2" s="47"/>
      <c r="Z2" s="28" t="s">
        <v>91</v>
      </c>
      <c r="AB2" s="18"/>
      <c r="AC2" s="22"/>
      <c r="AD2" s="18"/>
    </row>
    <row r="3" spans="1:30" ht="19.5" thickBot="1" x14ac:dyDescent="0.35">
      <c r="A3" s="20"/>
      <c r="B3" s="3"/>
      <c r="C3" s="3"/>
      <c r="D3" s="6" t="s">
        <v>1</v>
      </c>
      <c r="E3" s="6" t="s">
        <v>7</v>
      </c>
      <c r="F3" s="6" t="s">
        <v>1</v>
      </c>
      <c r="G3" s="4"/>
      <c r="H3" s="26" t="s">
        <v>4</v>
      </c>
      <c r="I3" s="5"/>
      <c r="J3" s="33">
        <v>1</v>
      </c>
      <c r="K3" s="40"/>
      <c r="L3" s="33">
        <v>2</v>
      </c>
      <c r="M3" s="40"/>
      <c r="N3" s="33">
        <v>3</v>
      </c>
      <c r="O3" s="40"/>
      <c r="P3" s="33">
        <v>4</v>
      </c>
      <c r="Q3" s="40"/>
      <c r="R3" s="33">
        <v>5</v>
      </c>
      <c r="S3" s="40"/>
      <c r="T3" s="41">
        <v>6</v>
      </c>
      <c r="U3" s="40"/>
      <c r="V3" s="41">
        <v>7</v>
      </c>
      <c r="W3" s="40"/>
      <c r="X3" s="41">
        <v>8</v>
      </c>
      <c r="Y3" s="40"/>
      <c r="Z3" s="41">
        <v>9</v>
      </c>
      <c r="AA3" s="52"/>
      <c r="AB3" s="21"/>
      <c r="AC3" s="50" t="s">
        <v>3</v>
      </c>
      <c r="AD3" s="5"/>
    </row>
    <row r="4" spans="1:30" ht="19.5" thickTop="1" x14ac:dyDescent="0.3">
      <c r="A4" s="12" t="s">
        <v>76</v>
      </c>
      <c r="B4" s="10" t="s">
        <v>57</v>
      </c>
      <c r="C4" s="10" t="s">
        <v>58</v>
      </c>
      <c r="D4" s="23">
        <f>H4/AA4</f>
        <v>0.9375</v>
      </c>
      <c r="E4" s="9">
        <v>194</v>
      </c>
      <c r="F4" s="23">
        <f>E4/200</f>
        <v>0.97</v>
      </c>
      <c r="G4" s="18"/>
      <c r="H4" s="51">
        <f>SUM(J4,L4,N4, P4,R4,T4,V4,X4,Z4)</f>
        <v>750</v>
      </c>
      <c r="I4" s="8"/>
      <c r="J4" s="55">
        <v>97</v>
      </c>
      <c r="K4" s="42"/>
      <c r="M4" s="42"/>
      <c r="N4" s="55">
        <v>97</v>
      </c>
      <c r="O4" s="42"/>
      <c r="P4" s="74">
        <v>85</v>
      </c>
      <c r="Q4" s="42"/>
      <c r="R4" s="55">
        <v>95</v>
      </c>
      <c r="S4" s="42"/>
      <c r="T4" s="57">
        <v>96</v>
      </c>
      <c r="U4" s="42"/>
      <c r="V4" s="75">
        <v>88</v>
      </c>
      <c r="W4" s="42"/>
      <c r="X4" s="57">
        <v>96</v>
      </c>
      <c r="Y4" s="42"/>
      <c r="Z4" s="57">
        <v>96</v>
      </c>
      <c r="AA4" s="46">
        <v>800</v>
      </c>
      <c r="AB4" s="18"/>
      <c r="AC4" s="22"/>
      <c r="AD4" s="18"/>
    </row>
    <row r="5" spans="1:30" x14ac:dyDescent="0.3">
      <c r="A5" s="12" t="s">
        <v>77</v>
      </c>
      <c r="B5" s="17" t="s">
        <v>15</v>
      </c>
      <c r="C5" s="17" t="s">
        <v>93</v>
      </c>
      <c r="D5" s="23">
        <f t="shared" ref="D5" si="0">H5/AA5</f>
        <v>0.92666666666666664</v>
      </c>
      <c r="E5" s="9">
        <v>191</v>
      </c>
      <c r="F5" s="23">
        <f>E5/200</f>
        <v>0.95499999999999996</v>
      </c>
      <c r="G5" s="18"/>
      <c r="H5" s="51">
        <f t="shared" ref="H5" si="1">SUM(J5,L5,N5, P5,R5,T5,V5,X5,Z5)</f>
        <v>834</v>
      </c>
      <c r="I5" s="8"/>
      <c r="J5" s="55">
        <v>93</v>
      </c>
      <c r="K5" s="42"/>
      <c r="L5" s="55">
        <v>97</v>
      </c>
      <c r="M5" s="42"/>
      <c r="N5" s="55">
        <v>94</v>
      </c>
      <c r="O5" s="42"/>
      <c r="P5" s="75">
        <v>83</v>
      </c>
      <c r="Q5" s="42"/>
      <c r="R5" s="75">
        <v>88</v>
      </c>
      <c r="S5" s="42"/>
      <c r="T5" s="75">
        <v>92</v>
      </c>
      <c r="U5" s="42"/>
      <c r="V5" s="57">
        <v>94</v>
      </c>
      <c r="W5" s="42"/>
      <c r="X5" s="57">
        <v>94</v>
      </c>
      <c r="Y5" s="42"/>
      <c r="Z5" s="57">
        <v>99</v>
      </c>
      <c r="AA5" s="58">
        <v>900</v>
      </c>
      <c r="AB5" s="18"/>
      <c r="AC5" s="22"/>
      <c r="AD5" s="18"/>
    </row>
    <row r="6" spans="1:30" x14ac:dyDescent="0.3">
      <c r="A6" s="53" t="s">
        <v>71</v>
      </c>
      <c r="B6" s="59"/>
      <c r="C6" s="11"/>
      <c r="D6" s="24"/>
      <c r="E6" s="8"/>
      <c r="F6" s="24"/>
      <c r="G6" s="18"/>
      <c r="H6" s="25"/>
      <c r="I6" s="8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8"/>
      <c r="AB6" s="18"/>
      <c r="AC6" s="22"/>
      <c r="AD6" s="18"/>
    </row>
    <row r="7" spans="1:30" x14ac:dyDescent="0.3">
      <c r="A7" s="12" t="s">
        <v>78</v>
      </c>
      <c r="B7" s="17" t="s">
        <v>39</v>
      </c>
      <c r="C7" s="17" t="s">
        <v>116</v>
      </c>
      <c r="D7" s="23">
        <f t="shared" ref="D7:D17" si="2">H7/AA7</f>
        <v>0.9157142857142857</v>
      </c>
      <c r="E7" s="29">
        <v>175</v>
      </c>
      <c r="F7" s="23">
        <f>E7/200</f>
        <v>0.875</v>
      </c>
      <c r="G7" s="11"/>
      <c r="H7" s="51">
        <f t="shared" ref="H7:H17" si="3">SUM(J7,L7,N7, P7,R7,T7,V7,X7,Z7)</f>
        <v>641</v>
      </c>
      <c r="I7" s="8"/>
      <c r="J7" s="55">
        <v>85</v>
      </c>
      <c r="K7" s="42"/>
      <c r="M7" s="42"/>
      <c r="N7" s="55">
        <v>90</v>
      </c>
      <c r="O7" s="42"/>
      <c r="Q7" s="48"/>
      <c r="R7" s="55">
        <v>94</v>
      </c>
      <c r="S7" s="45"/>
      <c r="T7" s="74">
        <v>88</v>
      </c>
      <c r="U7" s="42"/>
      <c r="V7" s="55">
        <v>96</v>
      </c>
      <c r="W7" s="42"/>
      <c r="X7" s="55">
        <v>92</v>
      </c>
      <c r="Y7" s="42"/>
      <c r="Z7" s="55">
        <v>96</v>
      </c>
      <c r="AA7" s="46">
        <v>700</v>
      </c>
      <c r="AB7" s="18"/>
      <c r="AC7" s="22"/>
      <c r="AD7" s="18"/>
    </row>
    <row r="8" spans="1:30" x14ac:dyDescent="0.3">
      <c r="A8" s="12" t="s">
        <v>79</v>
      </c>
      <c r="B8" s="17" t="s">
        <v>20</v>
      </c>
      <c r="C8" s="17" t="s">
        <v>206</v>
      </c>
      <c r="D8" s="23">
        <f t="shared" si="2"/>
        <v>0.89571428571428569</v>
      </c>
      <c r="E8" s="29">
        <v>178</v>
      </c>
      <c r="F8" s="23">
        <f>E8/200</f>
        <v>0.89</v>
      </c>
      <c r="G8" s="7"/>
      <c r="H8" s="51">
        <f t="shared" si="3"/>
        <v>627</v>
      </c>
      <c r="I8" s="8"/>
      <c r="J8" s="35"/>
      <c r="K8" s="43"/>
      <c r="L8" s="61">
        <v>92</v>
      </c>
      <c r="M8" s="43"/>
      <c r="N8" s="55">
        <v>86</v>
      </c>
      <c r="O8" s="42"/>
      <c r="Q8" s="42"/>
      <c r="R8" s="55">
        <v>85</v>
      </c>
      <c r="S8" s="42"/>
      <c r="T8" s="75">
        <v>81</v>
      </c>
      <c r="U8" s="42"/>
      <c r="V8" s="57">
        <v>95</v>
      </c>
      <c r="W8" s="42"/>
      <c r="X8" s="57">
        <v>95</v>
      </c>
      <c r="Y8" s="42"/>
      <c r="Z8" s="57">
        <v>93</v>
      </c>
      <c r="AA8" s="46">
        <v>700</v>
      </c>
      <c r="AB8" s="18"/>
      <c r="AC8" s="22"/>
      <c r="AD8" s="18"/>
    </row>
    <row r="9" spans="1:30" x14ac:dyDescent="0.3">
      <c r="A9" s="12" t="s">
        <v>80</v>
      </c>
      <c r="B9" s="10" t="s">
        <v>96</v>
      </c>
      <c r="C9" s="10" t="s">
        <v>97</v>
      </c>
      <c r="D9" s="23">
        <f t="shared" si="2"/>
        <v>0.89875000000000005</v>
      </c>
      <c r="E9" s="9">
        <v>179</v>
      </c>
      <c r="F9" s="23">
        <f>E9/200</f>
        <v>0.89500000000000002</v>
      </c>
      <c r="G9" s="18"/>
      <c r="H9" s="51">
        <f t="shared" si="3"/>
        <v>719</v>
      </c>
      <c r="I9" s="8"/>
      <c r="J9" s="55">
        <v>90</v>
      </c>
      <c r="K9" s="42"/>
      <c r="L9" s="74">
        <v>88</v>
      </c>
      <c r="M9" s="42"/>
      <c r="N9" s="55">
        <v>89</v>
      </c>
      <c r="O9" s="42"/>
      <c r="Q9" s="42"/>
      <c r="R9" s="55">
        <v>90</v>
      </c>
      <c r="S9" s="42"/>
      <c r="T9" s="75">
        <v>89</v>
      </c>
      <c r="U9" s="42"/>
      <c r="V9" s="57">
        <v>89</v>
      </c>
      <c r="W9" s="42"/>
      <c r="X9" s="57">
        <v>91</v>
      </c>
      <c r="Y9" s="42"/>
      <c r="Z9" s="57">
        <v>93</v>
      </c>
      <c r="AA9" s="46">
        <v>800</v>
      </c>
      <c r="AB9" s="18"/>
      <c r="AC9" s="22"/>
      <c r="AD9" s="18"/>
    </row>
    <row r="10" spans="1:30" x14ac:dyDescent="0.3">
      <c r="A10" s="12" t="s">
        <v>80</v>
      </c>
      <c r="B10" s="15" t="s">
        <v>217</v>
      </c>
      <c r="C10" s="15" t="s">
        <v>218</v>
      </c>
      <c r="D10" s="23">
        <f t="shared" si="2"/>
        <v>0.88428571428571423</v>
      </c>
      <c r="E10" s="9">
        <v>89</v>
      </c>
      <c r="F10" s="23">
        <f>E10/100</f>
        <v>0.89</v>
      </c>
      <c r="G10" s="18"/>
      <c r="H10" s="51">
        <f t="shared" si="3"/>
        <v>619</v>
      </c>
      <c r="I10" s="8"/>
      <c r="K10" s="42"/>
      <c r="M10" s="42"/>
      <c r="N10" s="55">
        <v>89</v>
      </c>
      <c r="O10" s="42"/>
      <c r="P10" s="74">
        <v>77</v>
      </c>
      <c r="Q10" s="48"/>
      <c r="R10" s="55">
        <v>84</v>
      </c>
      <c r="S10" s="45"/>
      <c r="T10" s="55">
        <v>93</v>
      </c>
      <c r="U10" s="42"/>
      <c r="V10" s="55">
        <v>93</v>
      </c>
      <c r="W10" s="42"/>
      <c r="X10" s="55">
        <v>91</v>
      </c>
      <c r="Y10" s="42"/>
      <c r="Z10" s="55">
        <v>92</v>
      </c>
      <c r="AA10" s="46">
        <v>700</v>
      </c>
      <c r="AB10" s="18"/>
      <c r="AC10" s="22"/>
      <c r="AD10" s="18"/>
    </row>
    <row r="11" spans="1:30" x14ac:dyDescent="0.3">
      <c r="A11" s="12" t="s">
        <v>80</v>
      </c>
      <c r="B11" s="15" t="s">
        <v>24</v>
      </c>
      <c r="C11" s="15" t="s">
        <v>23</v>
      </c>
      <c r="D11" s="23">
        <f t="shared" si="2"/>
        <v>0.86333333333333329</v>
      </c>
      <c r="E11" s="29">
        <v>179</v>
      </c>
      <c r="F11" s="23">
        <f t="shared" ref="F11:F17" si="4">E11/200</f>
        <v>0.89500000000000002</v>
      </c>
      <c r="G11" s="11"/>
      <c r="H11" s="51">
        <f t="shared" si="3"/>
        <v>777</v>
      </c>
      <c r="I11" s="8"/>
      <c r="J11" s="55">
        <v>91</v>
      </c>
      <c r="K11" s="42"/>
      <c r="L11" s="74">
        <v>81</v>
      </c>
      <c r="M11" s="42"/>
      <c r="N11" s="61">
        <v>88</v>
      </c>
      <c r="O11" s="42"/>
      <c r="P11" s="74">
        <v>71</v>
      </c>
      <c r="Q11" s="48"/>
      <c r="R11" s="55">
        <v>85</v>
      </c>
      <c r="S11" s="45"/>
      <c r="T11" s="74">
        <v>83</v>
      </c>
      <c r="U11" s="42"/>
      <c r="V11" s="55">
        <v>91</v>
      </c>
      <c r="W11" s="42"/>
      <c r="X11" s="55">
        <v>95</v>
      </c>
      <c r="Y11" s="42"/>
      <c r="Z11" s="55">
        <v>92</v>
      </c>
      <c r="AA11" s="46">
        <v>900</v>
      </c>
      <c r="AB11" s="18"/>
      <c r="AC11" s="22"/>
      <c r="AD11" s="18"/>
    </row>
    <row r="12" spans="1:30" x14ac:dyDescent="0.3">
      <c r="A12" s="12" t="s">
        <v>83</v>
      </c>
      <c r="B12" s="17" t="s">
        <v>33</v>
      </c>
      <c r="C12" s="17" t="s">
        <v>291</v>
      </c>
      <c r="D12" s="23">
        <f t="shared" si="2"/>
        <v>0.84888888888888892</v>
      </c>
      <c r="E12" s="9">
        <v>176</v>
      </c>
      <c r="F12" s="23">
        <f t="shared" si="4"/>
        <v>0.88</v>
      </c>
      <c r="G12" s="18"/>
      <c r="H12" s="51">
        <f t="shared" si="3"/>
        <v>764</v>
      </c>
      <c r="I12" s="8"/>
      <c r="J12" s="55">
        <v>86</v>
      </c>
      <c r="K12" s="42"/>
      <c r="L12" s="74">
        <v>81</v>
      </c>
      <c r="M12" s="42"/>
      <c r="N12" s="55">
        <v>90</v>
      </c>
      <c r="O12" s="42"/>
      <c r="P12" s="74">
        <v>74</v>
      </c>
      <c r="Q12" s="48"/>
      <c r="R12" s="55">
        <v>86</v>
      </c>
      <c r="S12" s="45"/>
      <c r="T12" s="55">
        <v>87</v>
      </c>
      <c r="U12" s="42"/>
      <c r="V12" s="74">
        <v>84</v>
      </c>
      <c r="W12" s="42"/>
      <c r="X12" s="55">
        <v>88</v>
      </c>
      <c r="Y12" s="42"/>
      <c r="Z12" s="55">
        <v>88</v>
      </c>
      <c r="AA12" s="46">
        <v>900</v>
      </c>
      <c r="AB12" s="18"/>
      <c r="AC12" s="22"/>
      <c r="AD12" s="18"/>
    </row>
    <row r="13" spans="1:30" x14ac:dyDescent="0.3">
      <c r="A13" s="12" t="s">
        <v>84</v>
      </c>
      <c r="B13" s="17" t="s">
        <v>207</v>
      </c>
      <c r="C13" s="17" t="s">
        <v>12</v>
      </c>
      <c r="D13" s="23">
        <f t="shared" si="2"/>
        <v>0.85833333333333328</v>
      </c>
      <c r="E13" s="29">
        <v>179</v>
      </c>
      <c r="F13" s="23">
        <f t="shared" si="4"/>
        <v>0.89500000000000002</v>
      </c>
      <c r="G13" s="11"/>
      <c r="H13" s="51">
        <f t="shared" si="3"/>
        <v>515</v>
      </c>
      <c r="I13" s="8"/>
      <c r="J13" s="57">
        <v>89</v>
      </c>
      <c r="K13" s="42"/>
      <c r="L13" s="55">
        <v>90</v>
      </c>
      <c r="M13" s="42"/>
      <c r="N13" s="61">
        <v>83</v>
      </c>
      <c r="O13" s="42"/>
      <c r="Q13" s="48"/>
      <c r="R13" s="55">
        <v>81</v>
      </c>
      <c r="S13" s="45"/>
      <c r="T13" s="55">
        <v>89</v>
      </c>
      <c r="U13" s="42"/>
      <c r="V13" s="55">
        <v>83</v>
      </c>
      <c r="W13" s="42"/>
      <c r="Y13" s="42"/>
      <c r="AA13" s="46">
        <v>600</v>
      </c>
      <c r="AB13" s="18"/>
      <c r="AC13" s="22"/>
      <c r="AD13" s="18"/>
    </row>
    <row r="14" spans="1:30" x14ac:dyDescent="0.3">
      <c r="A14" s="12" t="s">
        <v>85</v>
      </c>
      <c r="B14" s="17" t="s">
        <v>14</v>
      </c>
      <c r="C14" s="17" t="s">
        <v>37</v>
      </c>
      <c r="D14" s="23">
        <f t="shared" si="2"/>
        <v>0.81499999999999995</v>
      </c>
      <c r="E14" s="29">
        <v>175</v>
      </c>
      <c r="F14" s="23">
        <f t="shared" si="4"/>
        <v>0.875</v>
      </c>
      <c r="G14" s="11"/>
      <c r="H14" s="51">
        <f t="shared" si="3"/>
        <v>652</v>
      </c>
      <c r="I14" s="8"/>
      <c r="J14" s="74">
        <v>73</v>
      </c>
      <c r="K14" s="42"/>
      <c r="L14" s="55">
        <v>87</v>
      </c>
      <c r="M14" s="42"/>
      <c r="N14" s="55">
        <v>88</v>
      </c>
      <c r="O14" s="42"/>
      <c r="Q14" s="48"/>
      <c r="R14" s="55">
        <v>85</v>
      </c>
      <c r="S14" s="45"/>
      <c r="T14" s="55">
        <v>74</v>
      </c>
      <c r="U14" s="42"/>
      <c r="V14" s="55">
        <v>92</v>
      </c>
      <c r="W14" s="42"/>
      <c r="X14" s="55">
        <v>86</v>
      </c>
      <c r="Y14" s="42"/>
      <c r="Z14" s="74">
        <v>67</v>
      </c>
      <c r="AA14" s="46">
        <v>800</v>
      </c>
      <c r="AB14" s="18"/>
      <c r="AC14" s="22"/>
      <c r="AD14" s="18"/>
    </row>
    <row r="15" spans="1:30" ht="17.45" customHeight="1" x14ac:dyDescent="0.3">
      <c r="A15" s="12" t="s">
        <v>86</v>
      </c>
      <c r="B15" s="17" t="s">
        <v>11</v>
      </c>
      <c r="C15" s="17" t="s">
        <v>12</v>
      </c>
      <c r="D15" s="23">
        <f t="shared" si="2"/>
        <v>0.81374999999999997</v>
      </c>
      <c r="E15" s="9">
        <v>174</v>
      </c>
      <c r="F15" s="23">
        <f t="shared" si="4"/>
        <v>0.87</v>
      </c>
      <c r="G15" s="18"/>
      <c r="H15" s="51">
        <f t="shared" si="3"/>
        <v>651</v>
      </c>
      <c r="I15" s="8"/>
      <c r="J15" s="55">
        <v>86</v>
      </c>
      <c r="K15" s="42"/>
      <c r="L15" s="55">
        <v>88</v>
      </c>
      <c r="M15" s="42"/>
      <c r="N15" s="55">
        <v>82</v>
      </c>
      <c r="O15" s="42"/>
      <c r="Q15" s="48"/>
      <c r="R15" s="55">
        <v>79</v>
      </c>
      <c r="S15" s="45"/>
      <c r="T15" s="74">
        <v>75</v>
      </c>
      <c r="U15" s="42"/>
      <c r="V15" s="55">
        <v>77</v>
      </c>
      <c r="W15" s="42"/>
      <c r="X15" s="55">
        <v>92</v>
      </c>
      <c r="Y15" s="42"/>
      <c r="Z15" s="74">
        <v>72</v>
      </c>
      <c r="AA15" s="46">
        <v>800</v>
      </c>
      <c r="AB15" s="18"/>
      <c r="AC15" s="18"/>
      <c r="AD15" s="18"/>
    </row>
    <row r="16" spans="1:30" x14ac:dyDescent="0.3">
      <c r="A16" s="12" t="s">
        <v>87</v>
      </c>
      <c r="B16" s="15" t="s">
        <v>16</v>
      </c>
      <c r="C16" s="15" t="s">
        <v>28</v>
      </c>
      <c r="D16" s="23">
        <f t="shared" si="2"/>
        <v>0.8075</v>
      </c>
      <c r="E16" s="9">
        <v>174</v>
      </c>
      <c r="F16" s="23">
        <f t="shared" si="4"/>
        <v>0.87</v>
      </c>
      <c r="G16" s="18"/>
      <c r="H16" s="51">
        <f t="shared" si="3"/>
        <v>646</v>
      </c>
      <c r="I16" s="8"/>
      <c r="J16" s="55">
        <v>90</v>
      </c>
      <c r="K16" s="42"/>
      <c r="L16" s="55">
        <v>84</v>
      </c>
      <c r="M16" s="42"/>
      <c r="N16" s="55">
        <v>81</v>
      </c>
      <c r="O16" s="42"/>
      <c r="Q16" s="42"/>
      <c r="R16" s="55">
        <v>84</v>
      </c>
      <c r="S16" s="42"/>
      <c r="T16" s="75">
        <v>76</v>
      </c>
      <c r="U16" s="42"/>
      <c r="V16" s="75">
        <v>76</v>
      </c>
      <c r="W16" s="42"/>
      <c r="X16" s="57">
        <v>77</v>
      </c>
      <c r="Y16" s="42"/>
      <c r="Z16" s="57">
        <v>78</v>
      </c>
      <c r="AA16" s="46">
        <v>800</v>
      </c>
      <c r="AB16" s="18"/>
      <c r="AC16" s="22"/>
      <c r="AD16" s="18"/>
    </row>
    <row r="17" spans="1:30" x14ac:dyDescent="0.3">
      <c r="A17" s="12" t="s">
        <v>88</v>
      </c>
      <c r="B17" s="10" t="s">
        <v>60</v>
      </c>
      <c r="C17" s="10" t="s">
        <v>61</v>
      </c>
      <c r="D17" s="23">
        <f t="shared" si="2"/>
        <v>0.80333333333333334</v>
      </c>
      <c r="E17" s="9">
        <v>174</v>
      </c>
      <c r="F17" s="23">
        <f t="shared" si="4"/>
        <v>0.87</v>
      </c>
      <c r="G17" s="18"/>
      <c r="H17" s="51">
        <f t="shared" si="3"/>
        <v>482</v>
      </c>
      <c r="I17" s="8"/>
      <c r="J17" s="55">
        <v>76</v>
      </c>
      <c r="K17" s="42"/>
      <c r="L17" s="55">
        <v>92</v>
      </c>
      <c r="M17" s="42"/>
      <c r="N17" s="55">
        <v>82</v>
      </c>
      <c r="O17" s="42"/>
      <c r="Q17" s="48"/>
      <c r="R17" s="55">
        <v>79</v>
      </c>
      <c r="S17" s="45"/>
      <c r="T17" s="55">
        <v>79</v>
      </c>
      <c r="U17" s="42"/>
      <c r="V17" s="55">
        <v>74</v>
      </c>
      <c r="W17" s="42"/>
      <c r="Y17" s="42"/>
      <c r="AA17" s="46">
        <v>600</v>
      </c>
      <c r="AB17" s="18"/>
      <c r="AC17" s="22"/>
      <c r="AD17" s="18"/>
    </row>
    <row r="18" spans="1:30" x14ac:dyDescent="0.3">
      <c r="A18" s="53" t="s">
        <v>72</v>
      </c>
      <c r="B18" s="59"/>
      <c r="C18" s="11"/>
      <c r="D18" s="24"/>
      <c r="E18" s="30"/>
      <c r="F18" s="24"/>
      <c r="G18" s="11"/>
      <c r="H18" s="25"/>
      <c r="I18" s="8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8"/>
      <c r="AB18" s="18"/>
      <c r="AC18" s="22"/>
      <c r="AD18" s="18"/>
    </row>
    <row r="19" spans="1:30" x14ac:dyDescent="0.3">
      <c r="A19" s="12" t="s">
        <v>78</v>
      </c>
      <c r="B19" s="17" t="s">
        <v>50</v>
      </c>
      <c r="C19" s="17" t="s">
        <v>62</v>
      </c>
      <c r="D19" s="23">
        <f t="shared" ref="D19:D26" si="5">H19/AA19</f>
        <v>0.83625000000000005</v>
      </c>
      <c r="E19" s="29">
        <v>169</v>
      </c>
      <c r="F19" s="23">
        <f t="shared" ref="F19:F26" si="6">E19/200</f>
        <v>0.84499999999999997</v>
      </c>
      <c r="G19" s="11"/>
      <c r="H19" s="51">
        <f t="shared" ref="H19:H26" si="7">SUM(J19,L19,N19, P19,R19,T19,V19,X19,Z19)</f>
        <v>669</v>
      </c>
      <c r="I19" s="8"/>
      <c r="J19" s="74">
        <v>81</v>
      </c>
      <c r="K19" s="42"/>
      <c r="L19" s="55">
        <v>84</v>
      </c>
      <c r="M19" s="42"/>
      <c r="N19" s="55">
        <v>85</v>
      </c>
      <c r="O19" s="42"/>
      <c r="Q19" s="48"/>
      <c r="R19" s="55">
        <v>87</v>
      </c>
      <c r="S19" s="45"/>
      <c r="T19" s="55">
        <v>86</v>
      </c>
      <c r="U19" s="42"/>
      <c r="V19" s="55">
        <v>84</v>
      </c>
      <c r="W19" s="42"/>
      <c r="X19" s="74">
        <v>70</v>
      </c>
      <c r="Y19" s="42"/>
      <c r="Z19" s="55">
        <v>92</v>
      </c>
      <c r="AA19" s="46">
        <v>800</v>
      </c>
      <c r="AB19" s="18"/>
      <c r="AC19" s="22"/>
      <c r="AD19" s="18"/>
    </row>
    <row r="20" spans="1:30" x14ac:dyDescent="0.3">
      <c r="A20" s="12" t="s">
        <v>79</v>
      </c>
      <c r="B20" s="10" t="s">
        <v>119</v>
      </c>
      <c r="C20" s="10" t="s">
        <v>120</v>
      </c>
      <c r="D20" s="23">
        <f t="shared" si="5"/>
        <v>0.79249999999999998</v>
      </c>
      <c r="E20" s="29">
        <v>171</v>
      </c>
      <c r="F20" s="23">
        <f t="shared" si="6"/>
        <v>0.85499999999999998</v>
      </c>
      <c r="G20" s="11"/>
      <c r="H20" s="51">
        <f t="shared" si="7"/>
        <v>634</v>
      </c>
      <c r="I20" s="8"/>
      <c r="J20" s="75">
        <v>68</v>
      </c>
      <c r="K20" s="42"/>
      <c r="L20" s="55">
        <v>85</v>
      </c>
      <c r="M20" s="42"/>
      <c r="N20" s="55">
        <v>86</v>
      </c>
      <c r="O20" s="42"/>
      <c r="Q20" s="48"/>
      <c r="R20" s="55">
        <v>76</v>
      </c>
      <c r="S20" s="45"/>
      <c r="T20" s="74">
        <v>73</v>
      </c>
      <c r="U20" s="42"/>
      <c r="V20" s="55">
        <v>80</v>
      </c>
      <c r="W20" s="42"/>
      <c r="X20" s="55">
        <v>77</v>
      </c>
      <c r="Y20" s="42"/>
      <c r="Z20" s="55">
        <v>89</v>
      </c>
      <c r="AA20" s="46">
        <v>800</v>
      </c>
      <c r="AB20" s="18"/>
      <c r="AC20" s="22"/>
      <c r="AD20" s="18"/>
    </row>
    <row r="21" spans="1:30" x14ac:dyDescent="0.3">
      <c r="A21" s="12" t="s">
        <v>80</v>
      </c>
      <c r="B21" s="10" t="s">
        <v>199</v>
      </c>
      <c r="C21" s="10" t="s">
        <v>198</v>
      </c>
      <c r="D21" s="23">
        <f t="shared" si="5"/>
        <v>0.79571428571428571</v>
      </c>
      <c r="E21" s="9">
        <v>157</v>
      </c>
      <c r="F21" s="23">
        <f t="shared" si="6"/>
        <v>0.78500000000000003</v>
      </c>
      <c r="G21" s="18"/>
      <c r="H21" s="51">
        <f t="shared" si="7"/>
        <v>557</v>
      </c>
      <c r="I21" s="8"/>
      <c r="K21" s="42"/>
      <c r="L21" s="55">
        <v>74</v>
      </c>
      <c r="M21" s="42"/>
      <c r="N21" s="55">
        <v>83</v>
      </c>
      <c r="O21" s="42"/>
      <c r="Q21" s="48"/>
      <c r="R21" s="55">
        <v>86</v>
      </c>
      <c r="S21" s="45"/>
      <c r="T21" s="55">
        <v>82</v>
      </c>
      <c r="U21" s="42"/>
      <c r="V21" s="55">
        <v>75</v>
      </c>
      <c r="W21" s="42"/>
      <c r="X21" s="55">
        <v>83</v>
      </c>
      <c r="Y21" s="42"/>
      <c r="Z21" s="76">
        <v>74</v>
      </c>
      <c r="AA21" s="46">
        <v>700</v>
      </c>
      <c r="AB21" s="18"/>
      <c r="AC21" s="22"/>
      <c r="AD21" s="18"/>
    </row>
    <row r="22" spans="1:30" x14ac:dyDescent="0.3">
      <c r="A22" s="12" t="s">
        <v>81</v>
      </c>
      <c r="B22" s="10" t="s">
        <v>20</v>
      </c>
      <c r="C22" s="10" t="s">
        <v>40</v>
      </c>
      <c r="D22" s="23">
        <f t="shared" si="5"/>
        <v>0.77749999999999997</v>
      </c>
      <c r="E22" s="9">
        <v>164</v>
      </c>
      <c r="F22" s="23">
        <f t="shared" si="6"/>
        <v>0.82</v>
      </c>
      <c r="G22" s="18"/>
      <c r="H22" s="51">
        <f t="shared" si="7"/>
        <v>622</v>
      </c>
      <c r="I22" s="8"/>
      <c r="J22" s="55">
        <v>79</v>
      </c>
      <c r="K22" s="42"/>
      <c r="L22" s="55">
        <v>85</v>
      </c>
      <c r="M22" s="42"/>
      <c r="N22" s="74">
        <v>70</v>
      </c>
      <c r="O22" s="42"/>
      <c r="Q22" s="42"/>
      <c r="R22" s="74">
        <v>73</v>
      </c>
      <c r="S22" s="42"/>
      <c r="T22" s="57">
        <v>79</v>
      </c>
      <c r="U22" s="42"/>
      <c r="V22" s="57">
        <v>77</v>
      </c>
      <c r="W22" s="42"/>
      <c r="X22" s="57">
        <v>81</v>
      </c>
      <c r="Y22" s="42"/>
      <c r="Z22" s="57">
        <v>78</v>
      </c>
      <c r="AA22" s="46">
        <v>800</v>
      </c>
      <c r="AB22" s="18"/>
      <c r="AC22" s="22"/>
      <c r="AD22" s="18"/>
    </row>
    <row r="23" spans="1:30" x14ac:dyDescent="0.3">
      <c r="A23" s="12" t="s">
        <v>82</v>
      </c>
      <c r="B23" s="10" t="s">
        <v>112</v>
      </c>
      <c r="C23" s="10" t="s">
        <v>113</v>
      </c>
      <c r="D23" s="23">
        <f t="shared" si="5"/>
        <v>0.75624999999999998</v>
      </c>
      <c r="E23" s="9">
        <v>157</v>
      </c>
      <c r="F23" s="23">
        <f t="shared" si="6"/>
        <v>0.78500000000000003</v>
      </c>
      <c r="G23" s="18"/>
      <c r="H23" s="51">
        <f t="shared" si="7"/>
        <v>605</v>
      </c>
      <c r="I23" s="8"/>
      <c r="J23" s="55">
        <v>76</v>
      </c>
      <c r="K23" s="42"/>
      <c r="L23" s="55">
        <v>81</v>
      </c>
      <c r="M23" s="42"/>
      <c r="N23" s="55">
        <v>75</v>
      </c>
      <c r="O23" s="42"/>
      <c r="Q23" s="42"/>
      <c r="R23" s="55">
        <v>77</v>
      </c>
      <c r="S23" s="42"/>
      <c r="T23" s="75">
        <v>65</v>
      </c>
      <c r="U23" s="42"/>
      <c r="V23" s="75">
        <v>64</v>
      </c>
      <c r="W23" s="42"/>
      <c r="X23" s="57">
        <v>82</v>
      </c>
      <c r="Y23" s="42"/>
      <c r="Z23" s="57">
        <v>85</v>
      </c>
      <c r="AA23" s="46">
        <v>800</v>
      </c>
      <c r="AB23" s="18"/>
      <c r="AC23" s="22"/>
      <c r="AD23" s="18"/>
    </row>
    <row r="24" spans="1:30" x14ac:dyDescent="0.3">
      <c r="A24" s="12" t="s">
        <v>83</v>
      </c>
      <c r="B24" s="10" t="s">
        <v>51</v>
      </c>
      <c r="C24" s="10" t="s">
        <v>52</v>
      </c>
      <c r="D24" s="23">
        <f t="shared" si="5"/>
        <v>0.76</v>
      </c>
      <c r="E24" s="29">
        <v>167</v>
      </c>
      <c r="F24" s="23">
        <f t="shared" si="6"/>
        <v>0.83499999999999996</v>
      </c>
      <c r="G24" s="11"/>
      <c r="H24" s="51">
        <f t="shared" si="7"/>
        <v>608</v>
      </c>
      <c r="I24" s="8"/>
      <c r="J24" s="75">
        <v>70</v>
      </c>
      <c r="K24" s="42"/>
      <c r="L24" s="55">
        <v>86</v>
      </c>
      <c r="M24" s="42"/>
      <c r="N24" s="55">
        <v>81</v>
      </c>
      <c r="O24" s="42"/>
      <c r="Q24" s="48"/>
      <c r="R24" s="55">
        <v>76</v>
      </c>
      <c r="S24" s="45"/>
      <c r="T24" s="55">
        <v>72</v>
      </c>
      <c r="U24" s="42"/>
      <c r="V24" s="74">
        <v>68</v>
      </c>
      <c r="W24" s="42"/>
      <c r="X24" s="55">
        <v>78</v>
      </c>
      <c r="Y24" s="42"/>
      <c r="Z24" s="55">
        <v>77</v>
      </c>
      <c r="AA24" s="46">
        <v>800</v>
      </c>
      <c r="AB24" s="18"/>
      <c r="AC24" s="22"/>
      <c r="AD24" s="18"/>
    </row>
    <row r="25" spans="1:30" x14ac:dyDescent="0.3">
      <c r="A25" s="12" t="s">
        <v>84</v>
      </c>
      <c r="B25" s="10" t="s">
        <v>11</v>
      </c>
      <c r="C25" s="10" t="s">
        <v>200</v>
      </c>
      <c r="D25" s="23">
        <f t="shared" si="5"/>
        <v>0.74714285714285711</v>
      </c>
      <c r="E25" s="29">
        <v>162</v>
      </c>
      <c r="F25" s="23">
        <f t="shared" si="6"/>
        <v>0.81</v>
      </c>
      <c r="G25" s="11"/>
      <c r="H25" s="51">
        <f t="shared" si="7"/>
        <v>523</v>
      </c>
      <c r="I25" s="8"/>
      <c r="K25" s="42"/>
      <c r="L25" s="55">
        <v>74</v>
      </c>
      <c r="M25" s="42"/>
      <c r="N25" s="55">
        <v>88</v>
      </c>
      <c r="O25" s="42"/>
      <c r="Q25" s="48"/>
      <c r="R25" s="74">
        <v>66</v>
      </c>
      <c r="S25" s="45"/>
      <c r="T25" s="55">
        <v>72</v>
      </c>
      <c r="U25" s="42"/>
      <c r="V25" s="55">
        <v>67</v>
      </c>
      <c r="W25" s="42"/>
      <c r="X25" s="55">
        <v>73</v>
      </c>
      <c r="Y25" s="42"/>
      <c r="Z25" s="55">
        <v>83</v>
      </c>
      <c r="AA25" s="46">
        <v>700</v>
      </c>
      <c r="AB25" s="18"/>
      <c r="AC25" s="22"/>
      <c r="AD25" s="18"/>
    </row>
    <row r="26" spans="1:30" x14ac:dyDescent="0.3">
      <c r="A26" s="12" t="s">
        <v>85</v>
      </c>
      <c r="B26" s="10" t="s">
        <v>19</v>
      </c>
      <c r="C26" s="10" t="s">
        <v>103</v>
      </c>
      <c r="D26" s="23">
        <f t="shared" si="5"/>
        <v>0.71</v>
      </c>
      <c r="E26" s="29">
        <v>162</v>
      </c>
      <c r="F26" s="23">
        <f t="shared" si="6"/>
        <v>0.81</v>
      </c>
      <c r="G26" s="11"/>
      <c r="H26" s="51">
        <f t="shared" si="7"/>
        <v>497</v>
      </c>
      <c r="I26" s="8"/>
      <c r="J26" s="57">
        <v>83</v>
      </c>
      <c r="K26" s="56"/>
      <c r="L26" s="55">
        <v>79</v>
      </c>
      <c r="M26" s="42"/>
      <c r="N26" s="55">
        <v>71</v>
      </c>
      <c r="O26" s="42"/>
      <c r="P26" s="74">
        <v>59</v>
      </c>
      <c r="Q26" s="48"/>
      <c r="R26" s="34"/>
      <c r="S26" s="45"/>
      <c r="T26" s="55">
        <v>62</v>
      </c>
      <c r="U26" s="42"/>
      <c r="W26" s="42"/>
      <c r="X26" s="55">
        <v>68</v>
      </c>
      <c r="Y26" s="42"/>
      <c r="Z26" s="55">
        <v>75</v>
      </c>
      <c r="AA26" s="46">
        <v>700</v>
      </c>
      <c r="AB26" s="18"/>
      <c r="AC26" s="22"/>
      <c r="AD26" s="18"/>
    </row>
    <row r="27" spans="1:30" x14ac:dyDescent="0.3">
      <c r="A27" s="53" t="s">
        <v>73</v>
      </c>
      <c r="B27" s="59"/>
      <c r="C27" s="11"/>
      <c r="D27" s="24"/>
      <c r="E27" s="30"/>
      <c r="F27" s="24"/>
      <c r="G27" s="11"/>
      <c r="H27" s="25"/>
      <c r="I27" s="8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</row>
    <row r="28" spans="1:30" x14ac:dyDescent="0.3">
      <c r="A28" s="12" t="s">
        <v>78</v>
      </c>
      <c r="B28" s="10" t="s">
        <v>21</v>
      </c>
      <c r="C28" s="10" t="s">
        <v>22</v>
      </c>
      <c r="D28" s="23">
        <f t="shared" ref="D28:D40" si="8">H28/AA28</f>
        <v>0.78222222222222226</v>
      </c>
      <c r="E28" s="9">
        <v>144</v>
      </c>
      <c r="F28" s="23">
        <f>E28/200</f>
        <v>0.72</v>
      </c>
      <c r="G28" s="18"/>
      <c r="H28" s="51">
        <f t="shared" ref="H28:H40" si="9">SUM(J28,L28,N28, P28,R28,T28,V28,X28,Z28)</f>
        <v>704</v>
      </c>
      <c r="I28" s="8"/>
      <c r="J28" s="55">
        <v>65</v>
      </c>
      <c r="K28" s="42"/>
      <c r="L28" s="55">
        <v>79</v>
      </c>
      <c r="M28" s="42"/>
      <c r="N28" s="74">
        <v>64</v>
      </c>
      <c r="O28" s="42"/>
      <c r="P28" s="74">
        <v>79</v>
      </c>
      <c r="Q28" s="42"/>
      <c r="R28" s="55">
        <v>81</v>
      </c>
      <c r="S28" s="42"/>
      <c r="T28" s="75">
        <v>73</v>
      </c>
      <c r="U28" s="42"/>
      <c r="V28" s="57">
        <v>84</v>
      </c>
      <c r="W28" s="42"/>
      <c r="X28" s="57">
        <v>94</v>
      </c>
      <c r="Y28" s="42"/>
      <c r="Z28" s="57">
        <v>85</v>
      </c>
      <c r="AA28" s="46">
        <v>900</v>
      </c>
      <c r="AB28" s="18"/>
      <c r="AC28" s="22"/>
      <c r="AD28" s="18"/>
    </row>
    <row r="29" spans="1:30" x14ac:dyDescent="0.3">
      <c r="A29" s="12" t="s">
        <v>79</v>
      </c>
      <c r="B29" s="10" t="s">
        <v>9</v>
      </c>
      <c r="C29" s="10" t="s">
        <v>218</v>
      </c>
      <c r="D29" s="23">
        <f t="shared" si="8"/>
        <v>0.81166666666666665</v>
      </c>
      <c r="E29" s="29">
        <v>72</v>
      </c>
      <c r="F29" s="23">
        <f>E29/100</f>
        <v>0.72</v>
      </c>
      <c r="G29" s="11"/>
      <c r="H29" s="51">
        <f t="shared" si="9"/>
        <v>487</v>
      </c>
      <c r="I29" s="8"/>
      <c r="J29" s="37"/>
      <c r="K29" s="42"/>
      <c r="M29" s="42"/>
      <c r="N29" s="55">
        <v>72</v>
      </c>
      <c r="O29" s="42"/>
      <c r="Q29" s="42"/>
      <c r="R29" s="55">
        <v>82</v>
      </c>
      <c r="S29" s="42"/>
      <c r="T29" s="57">
        <v>80</v>
      </c>
      <c r="U29" s="42"/>
      <c r="V29" s="57">
        <v>88</v>
      </c>
      <c r="W29" s="42"/>
      <c r="X29" s="57">
        <v>85</v>
      </c>
      <c r="Y29" s="42"/>
      <c r="Z29" s="57">
        <v>80</v>
      </c>
      <c r="AA29" s="46">
        <v>600</v>
      </c>
      <c r="AB29" s="18"/>
      <c r="AC29" s="22"/>
      <c r="AD29" s="18"/>
    </row>
    <row r="30" spans="1:30" x14ac:dyDescent="0.3">
      <c r="A30" s="12" t="s">
        <v>80</v>
      </c>
      <c r="B30" s="17" t="s">
        <v>183</v>
      </c>
      <c r="C30" s="17" t="s">
        <v>184</v>
      </c>
      <c r="D30" s="23">
        <f t="shared" si="8"/>
        <v>0.77</v>
      </c>
      <c r="E30" s="29">
        <v>151</v>
      </c>
      <c r="F30" s="23">
        <f t="shared" ref="F30:F40" si="10">E30/200</f>
        <v>0.755</v>
      </c>
      <c r="G30" s="11"/>
      <c r="H30" s="51">
        <f t="shared" si="9"/>
        <v>539</v>
      </c>
      <c r="I30" s="8"/>
      <c r="J30" s="37"/>
      <c r="K30" s="42"/>
      <c r="L30" s="55">
        <v>66</v>
      </c>
      <c r="M30" s="42"/>
      <c r="N30" s="55">
        <v>85</v>
      </c>
      <c r="O30" s="42"/>
      <c r="Q30" s="48"/>
      <c r="R30" s="55">
        <v>80</v>
      </c>
      <c r="S30" s="45"/>
      <c r="T30" s="55">
        <v>80</v>
      </c>
      <c r="U30" s="42"/>
      <c r="V30" s="55">
        <v>72</v>
      </c>
      <c r="W30" s="42"/>
      <c r="X30" s="55">
        <v>85</v>
      </c>
      <c r="Y30" s="42"/>
      <c r="Z30" s="74">
        <v>71</v>
      </c>
      <c r="AA30" s="46">
        <v>700</v>
      </c>
      <c r="AB30" s="18"/>
      <c r="AC30" s="22"/>
      <c r="AD30" s="18"/>
    </row>
    <row r="31" spans="1:30" x14ac:dyDescent="0.3">
      <c r="A31" s="12" t="s">
        <v>81</v>
      </c>
      <c r="B31" s="10" t="s">
        <v>192</v>
      </c>
      <c r="C31" s="10" t="s">
        <v>191</v>
      </c>
      <c r="D31" s="23">
        <f t="shared" si="8"/>
        <v>0.77500000000000002</v>
      </c>
      <c r="E31" s="29">
        <v>149</v>
      </c>
      <c r="F31" s="23">
        <f t="shared" si="10"/>
        <v>0.745</v>
      </c>
      <c r="G31" s="11"/>
      <c r="H31" s="51">
        <f t="shared" si="9"/>
        <v>465</v>
      </c>
      <c r="I31" s="8"/>
      <c r="J31" s="37"/>
      <c r="K31" s="42"/>
      <c r="L31" s="55">
        <v>71</v>
      </c>
      <c r="M31" s="42"/>
      <c r="N31" s="55">
        <v>78</v>
      </c>
      <c r="O31" s="42"/>
      <c r="Q31" s="42"/>
      <c r="R31" s="55">
        <v>65</v>
      </c>
      <c r="S31" s="42"/>
      <c r="T31" s="57">
        <v>81</v>
      </c>
      <c r="U31" s="42"/>
      <c r="V31" s="57">
        <v>85</v>
      </c>
      <c r="W31" s="42"/>
      <c r="X31" s="57">
        <v>85</v>
      </c>
      <c r="Y31" s="42"/>
      <c r="Z31" s="37"/>
      <c r="AA31" s="46">
        <v>600</v>
      </c>
      <c r="AB31" s="18"/>
      <c r="AC31" s="22"/>
      <c r="AD31" s="18"/>
    </row>
    <row r="32" spans="1:30" x14ac:dyDescent="0.3">
      <c r="A32" s="12" t="s">
        <v>82</v>
      </c>
      <c r="B32" s="17" t="s">
        <v>205</v>
      </c>
      <c r="C32" s="17" t="s">
        <v>203</v>
      </c>
      <c r="D32" s="23">
        <f t="shared" si="8"/>
        <v>0.74857142857142855</v>
      </c>
      <c r="E32" s="29">
        <v>150</v>
      </c>
      <c r="F32" s="23">
        <f t="shared" si="10"/>
        <v>0.75</v>
      </c>
      <c r="G32" s="11"/>
      <c r="H32" s="51">
        <f t="shared" si="9"/>
        <v>524</v>
      </c>
      <c r="I32" s="8"/>
      <c r="J32" s="37"/>
      <c r="K32" s="42"/>
      <c r="L32" s="55">
        <v>79</v>
      </c>
      <c r="M32" s="42"/>
      <c r="N32" s="55">
        <v>71</v>
      </c>
      <c r="O32" s="42"/>
      <c r="Q32" s="42"/>
      <c r="R32" s="55">
        <v>68</v>
      </c>
      <c r="S32" s="42"/>
      <c r="T32" s="75">
        <v>66</v>
      </c>
      <c r="U32" s="42"/>
      <c r="V32" s="57">
        <v>82</v>
      </c>
      <c r="W32" s="42"/>
      <c r="X32" s="57">
        <v>82</v>
      </c>
      <c r="Y32" s="42"/>
      <c r="Z32" s="57">
        <v>76</v>
      </c>
      <c r="AA32" s="46">
        <v>700</v>
      </c>
      <c r="AB32" s="18"/>
      <c r="AC32" s="22"/>
      <c r="AD32" s="18"/>
    </row>
    <row r="33" spans="1:30" x14ac:dyDescent="0.3">
      <c r="A33" s="12" t="s">
        <v>83</v>
      </c>
      <c r="B33" s="10" t="s">
        <v>35</v>
      </c>
      <c r="C33" s="10" t="s">
        <v>68</v>
      </c>
      <c r="D33" s="23">
        <f t="shared" si="8"/>
        <v>0.73624999999999996</v>
      </c>
      <c r="E33" s="9">
        <v>150</v>
      </c>
      <c r="F33" s="23">
        <f t="shared" si="10"/>
        <v>0.75</v>
      </c>
      <c r="G33" s="18"/>
      <c r="H33" s="51">
        <f t="shared" si="9"/>
        <v>589</v>
      </c>
      <c r="I33" s="8"/>
      <c r="J33" s="55">
        <v>76</v>
      </c>
      <c r="K33" s="42"/>
      <c r="L33" s="55">
        <v>74</v>
      </c>
      <c r="M33" s="42"/>
      <c r="N33" s="55">
        <v>71</v>
      </c>
      <c r="O33" s="42"/>
      <c r="Q33" s="42"/>
      <c r="R33" s="55">
        <v>71</v>
      </c>
      <c r="S33" s="42"/>
      <c r="T33" s="75">
        <v>65</v>
      </c>
      <c r="U33" s="42"/>
      <c r="V33" s="75">
        <v>68</v>
      </c>
      <c r="W33" s="42"/>
      <c r="X33" s="57">
        <v>81</v>
      </c>
      <c r="Y33" s="42"/>
      <c r="Z33" s="57">
        <v>83</v>
      </c>
      <c r="AA33" s="46">
        <v>800</v>
      </c>
      <c r="AB33" s="18"/>
      <c r="AC33" s="22"/>
      <c r="AD33" s="18"/>
    </row>
    <row r="34" spans="1:30" x14ac:dyDescent="0.3">
      <c r="A34" s="12" t="s">
        <v>84</v>
      </c>
      <c r="B34" s="10" t="s">
        <v>41</v>
      </c>
      <c r="C34" s="10" t="s">
        <v>42</v>
      </c>
      <c r="D34" s="23">
        <f t="shared" si="8"/>
        <v>0.71333333333333337</v>
      </c>
      <c r="E34" s="29">
        <v>145</v>
      </c>
      <c r="F34" s="23">
        <f t="shared" si="10"/>
        <v>0.72499999999999998</v>
      </c>
      <c r="G34" s="11"/>
      <c r="H34" s="51">
        <f t="shared" si="9"/>
        <v>642</v>
      </c>
      <c r="I34" s="8"/>
      <c r="J34" s="57">
        <v>73</v>
      </c>
      <c r="K34" s="42"/>
      <c r="L34" s="74">
        <v>67</v>
      </c>
      <c r="M34" s="56"/>
      <c r="N34" s="55">
        <v>72</v>
      </c>
      <c r="O34" s="42"/>
      <c r="P34" s="74">
        <v>65</v>
      </c>
      <c r="Q34" s="42"/>
      <c r="R34" s="55">
        <v>73</v>
      </c>
      <c r="S34" s="42"/>
      <c r="T34" s="57">
        <v>71</v>
      </c>
      <c r="U34" s="42"/>
      <c r="V34" s="57">
        <v>76</v>
      </c>
      <c r="W34" s="42"/>
      <c r="X34" s="57">
        <v>80</v>
      </c>
      <c r="Y34" s="42"/>
      <c r="Z34" s="75">
        <v>65</v>
      </c>
      <c r="AA34" s="46">
        <v>900</v>
      </c>
      <c r="AB34" s="18"/>
      <c r="AC34" s="22"/>
      <c r="AD34" s="18"/>
    </row>
    <row r="35" spans="1:30" x14ac:dyDescent="0.3">
      <c r="A35" s="12" t="s">
        <v>85</v>
      </c>
      <c r="B35" s="15" t="s">
        <v>25</v>
      </c>
      <c r="C35" s="15" t="s">
        <v>29</v>
      </c>
      <c r="D35" s="23">
        <f t="shared" si="8"/>
        <v>0.7142857142857143</v>
      </c>
      <c r="E35" s="9">
        <v>147</v>
      </c>
      <c r="F35" s="23">
        <f t="shared" si="10"/>
        <v>0.73499999999999999</v>
      </c>
      <c r="G35" s="18"/>
      <c r="H35" s="51">
        <f t="shared" si="9"/>
        <v>500</v>
      </c>
      <c r="I35" s="8"/>
      <c r="J35" s="55">
        <v>71</v>
      </c>
      <c r="K35" s="42"/>
      <c r="L35" s="74">
        <v>59</v>
      </c>
      <c r="M35" s="42"/>
      <c r="N35" s="55">
        <v>76</v>
      </c>
      <c r="O35" s="42"/>
      <c r="P35" s="55">
        <v>66</v>
      </c>
      <c r="Q35" s="42"/>
      <c r="R35" s="55">
        <v>73</v>
      </c>
      <c r="S35" s="42"/>
      <c r="T35" s="57">
        <v>67</v>
      </c>
      <c r="U35" s="42"/>
      <c r="V35" s="37"/>
      <c r="W35" s="42"/>
      <c r="X35" s="37"/>
      <c r="Y35" s="42"/>
      <c r="Z35" s="57">
        <v>88</v>
      </c>
      <c r="AA35" s="46">
        <v>700</v>
      </c>
      <c r="AB35" s="18"/>
      <c r="AC35" s="22"/>
      <c r="AD35" s="18"/>
    </row>
    <row r="36" spans="1:30" x14ac:dyDescent="0.3">
      <c r="A36" s="12" t="s">
        <v>86</v>
      </c>
      <c r="B36" s="17" t="s">
        <v>32</v>
      </c>
      <c r="C36" s="17" t="s">
        <v>31</v>
      </c>
      <c r="D36" s="23">
        <f t="shared" si="8"/>
        <v>0.71750000000000003</v>
      </c>
      <c r="E36" s="31">
        <v>152</v>
      </c>
      <c r="F36" s="23">
        <f t="shared" si="10"/>
        <v>0.76</v>
      </c>
      <c r="G36" s="11"/>
      <c r="H36" s="51">
        <f t="shared" si="9"/>
        <v>574</v>
      </c>
      <c r="I36" s="8"/>
      <c r="J36" s="57">
        <v>77</v>
      </c>
      <c r="K36" s="42"/>
      <c r="L36" s="55">
        <v>75</v>
      </c>
      <c r="M36" s="42"/>
      <c r="N36" s="55">
        <v>73</v>
      </c>
      <c r="O36" s="42"/>
      <c r="Q36" s="42"/>
      <c r="R36" s="55">
        <v>69</v>
      </c>
      <c r="S36" s="42"/>
      <c r="T36" s="75">
        <v>67</v>
      </c>
      <c r="U36" s="42"/>
      <c r="V36" s="75">
        <v>68</v>
      </c>
      <c r="W36" s="42"/>
      <c r="X36" s="57">
        <v>76</v>
      </c>
      <c r="Y36" s="42"/>
      <c r="Z36" s="57">
        <v>69</v>
      </c>
      <c r="AA36" s="46">
        <v>800</v>
      </c>
      <c r="AB36" s="18"/>
      <c r="AC36" s="18"/>
      <c r="AD36" s="18"/>
    </row>
    <row r="37" spans="1:30" x14ac:dyDescent="0.3">
      <c r="A37" s="12" t="s">
        <v>87</v>
      </c>
      <c r="B37" s="15" t="s">
        <v>43</v>
      </c>
      <c r="C37" s="15" t="s">
        <v>117</v>
      </c>
      <c r="D37" s="23">
        <f t="shared" si="8"/>
        <v>0.6785714285714286</v>
      </c>
      <c r="E37" s="29">
        <v>148</v>
      </c>
      <c r="F37" s="23">
        <f t="shared" si="10"/>
        <v>0.74</v>
      </c>
      <c r="G37" s="11"/>
      <c r="H37" s="51">
        <f t="shared" si="9"/>
        <v>475</v>
      </c>
      <c r="I37" s="8"/>
      <c r="J37" s="55">
        <v>71</v>
      </c>
      <c r="K37" s="42"/>
      <c r="L37" s="55">
        <v>77</v>
      </c>
      <c r="M37" s="42"/>
      <c r="O37" s="42"/>
      <c r="Q37" s="48"/>
      <c r="R37" s="74">
        <v>59</v>
      </c>
      <c r="S37" s="45"/>
      <c r="T37" s="55">
        <v>60</v>
      </c>
      <c r="U37" s="42"/>
      <c r="V37" s="55">
        <v>66</v>
      </c>
      <c r="W37" s="42"/>
      <c r="X37" s="55">
        <v>73</v>
      </c>
      <c r="Y37" s="42"/>
      <c r="Z37" s="55">
        <v>69</v>
      </c>
      <c r="AA37" s="46">
        <v>700</v>
      </c>
      <c r="AB37" s="18"/>
      <c r="AC37" s="22"/>
      <c r="AD37" s="18"/>
    </row>
    <row r="38" spans="1:30" x14ac:dyDescent="0.3">
      <c r="A38" s="12" t="s">
        <v>88</v>
      </c>
      <c r="B38" s="15" t="s">
        <v>204</v>
      </c>
      <c r="C38" s="15" t="s">
        <v>244</v>
      </c>
      <c r="D38" s="23">
        <f t="shared" si="8"/>
        <v>0.66</v>
      </c>
      <c r="E38" s="9">
        <v>154</v>
      </c>
      <c r="F38" s="23">
        <f t="shared" si="10"/>
        <v>0.77</v>
      </c>
      <c r="G38" s="18"/>
      <c r="H38" s="51">
        <f t="shared" si="9"/>
        <v>396</v>
      </c>
      <c r="I38" s="8"/>
      <c r="K38" s="42"/>
      <c r="L38" s="55">
        <v>76</v>
      </c>
      <c r="M38" s="42"/>
      <c r="N38" s="55">
        <v>78</v>
      </c>
      <c r="O38" s="42"/>
      <c r="Q38" s="48"/>
      <c r="R38" s="55">
        <v>60</v>
      </c>
      <c r="S38" s="45"/>
      <c r="T38" s="55">
        <v>61</v>
      </c>
      <c r="U38" s="42"/>
      <c r="V38" s="55">
        <v>56</v>
      </c>
      <c r="W38" s="42"/>
      <c r="X38" s="55">
        <v>65</v>
      </c>
      <c r="Y38" s="42"/>
      <c r="AA38" s="46">
        <v>600</v>
      </c>
      <c r="AB38" s="18"/>
      <c r="AC38" s="22"/>
      <c r="AD38" s="18"/>
    </row>
    <row r="39" spans="1:30" x14ac:dyDescent="0.3">
      <c r="A39" s="12" t="s">
        <v>89</v>
      </c>
      <c r="B39" s="17" t="s">
        <v>110</v>
      </c>
      <c r="C39" s="17" t="s">
        <v>103</v>
      </c>
      <c r="D39" s="23">
        <f t="shared" si="8"/>
        <v>0.61857142857142855</v>
      </c>
      <c r="E39" s="9">
        <v>148</v>
      </c>
      <c r="F39" s="23">
        <f t="shared" si="10"/>
        <v>0.74</v>
      </c>
      <c r="G39" s="18"/>
      <c r="H39" s="51">
        <f t="shared" si="9"/>
        <v>433</v>
      </c>
      <c r="I39" s="8"/>
      <c r="J39" s="55">
        <v>76</v>
      </c>
      <c r="K39" s="42"/>
      <c r="L39" s="55">
        <v>72</v>
      </c>
      <c r="M39" s="42"/>
      <c r="N39" s="55">
        <v>57</v>
      </c>
      <c r="O39" s="42"/>
      <c r="P39" s="74">
        <v>41</v>
      </c>
      <c r="Q39" s="48"/>
      <c r="R39" s="34"/>
      <c r="S39" s="45"/>
      <c r="T39" s="55">
        <v>66</v>
      </c>
      <c r="U39" s="42"/>
      <c r="W39" s="42"/>
      <c r="X39" s="55">
        <v>61</v>
      </c>
      <c r="Y39" s="42"/>
      <c r="Z39" s="55">
        <v>60</v>
      </c>
      <c r="AA39" s="46">
        <v>700</v>
      </c>
      <c r="AB39" s="18"/>
      <c r="AC39" s="22"/>
      <c r="AD39" s="18"/>
    </row>
    <row r="40" spans="1:30" x14ac:dyDescent="0.3">
      <c r="A40" s="12" t="s">
        <v>90</v>
      </c>
      <c r="B40" s="10" t="s">
        <v>94</v>
      </c>
      <c r="C40" s="10" t="s">
        <v>30</v>
      </c>
      <c r="D40" s="23">
        <f t="shared" si="8"/>
        <v>0.63166666666666671</v>
      </c>
      <c r="E40" s="29">
        <v>144</v>
      </c>
      <c r="F40" s="23">
        <f t="shared" si="10"/>
        <v>0.72</v>
      </c>
      <c r="G40" s="11"/>
      <c r="H40" s="51">
        <f t="shared" si="9"/>
        <v>379</v>
      </c>
      <c r="I40" s="8"/>
      <c r="J40" s="57">
        <v>76</v>
      </c>
      <c r="K40" s="56"/>
      <c r="L40" s="57">
        <v>68</v>
      </c>
      <c r="M40" s="42"/>
      <c r="N40" s="55">
        <v>56</v>
      </c>
      <c r="O40" s="42"/>
      <c r="Q40" s="42"/>
      <c r="R40" s="55">
        <v>56</v>
      </c>
      <c r="S40" s="42"/>
      <c r="T40" s="57">
        <v>66</v>
      </c>
      <c r="U40" s="42"/>
      <c r="V40" s="57">
        <v>57</v>
      </c>
      <c r="W40" s="42"/>
      <c r="X40" s="37"/>
      <c r="Y40" s="42"/>
      <c r="Z40" s="37"/>
      <c r="AA40" s="46">
        <v>600</v>
      </c>
      <c r="AB40" s="18"/>
      <c r="AC40" s="22"/>
      <c r="AD40" s="18"/>
    </row>
    <row r="41" spans="1:30" x14ac:dyDescent="0.3">
      <c r="A41" s="53" t="s">
        <v>74</v>
      </c>
      <c r="B41" s="60"/>
      <c r="C41" s="7"/>
      <c r="D41" s="24"/>
      <c r="E41" s="8"/>
      <c r="F41" s="24"/>
      <c r="G41" s="18"/>
      <c r="H41" s="25"/>
      <c r="I41" s="8"/>
      <c r="J41" s="42"/>
      <c r="K41" s="42"/>
      <c r="L41" s="42"/>
      <c r="M41" s="42"/>
      <c r="N41" s="42"/>
      <c r="O41" s="42"/>
      <c r="P41" s="42"/>
      <c r="Q41" s="48"/>
      <c r="R41" s="42"/>
      <c r="S41" s="45"/>
      <c r="T41" s="42"/>
      <c r="U41" s="42"/>
      <c r="V41" s="42"/>
      <c r="W41" s="42"/>
      <c r="X41" s="42"/>
      <c r="Y41" s="42"/>
      <c r="Z41" s="42"/>
      <c r="AA41" s="48"/>
      <c r="AB41" s="18"/>
      <c r="AC41" s="18"/>
      <c r="AD41" s="18"/>
    </row>
    <row r="42" spans="1:30" x14ac:dyDescent="0.3">
      <c r="A42" s="12" t="s">
        <v>78</v>
      </c>
      <c r="B42" s="17" t="s">
        <v>189</v>
      </c>
      <c r="C42" s="17" t="s">
        <v>8</v>
      </c>
      <c r="D42" s="23">
        <f t="shared" ref="D42:D53" si="11">H42/AA42</f>
        <v>0.73875000000000002</v>
      </c>
      <c r="E42" s="29">
        <v>138</v>
      </c>
      <c r="F42" s="23">
        <f t="shared" ref="F42:F53" si="12">E42/200</f>
        <v>0.69</v>
      </c>
      <c r="G42" s="11"/>
      <c r="H42" s="51">
        <f t="shared" ref="H42:H53" si="13">SUM(J42,L42,N42, P42,R42,T42,V42,X42,Z42)</f>
        <v>591</v>
      </c>
      <c r="I42" s="8"/>
      <c r="K42" s="42"/>
      <c r="L42" s="55">
        <v>67</v>
      </c>
      <c r="M42" s="42"/>
      <c r="N42" s="55">
        <v>71</v>
      </c>
      <c r="O42" s="42"/>
      <c r="P42" s="74">
        <v>70</v>
      </c>
      <c r="Q42" s="48"/>
      <c r="R42" s="55">
        <v>71</v>
      </c>
      <c r="S42" s="45"/>
      <c r="T42" s="55">
        <v>73</v>
      </c>
      <c r="U42" s="42"/>
      <c r="V42" s="74">
        <v>68</v>
      </c>
      <c r="W42" s="42"/>
      <c r="X42" s="55">
        <v>86</v>
      </c>
      <c r="Y42" s="42"/>
      <c r="Z42" s="55">
        <v>85</v>
      </c>
      <c r="AA42" s="46">
        <v>800</v>
      </c>
      <c r="AB42" s="18"/>
      <c r="AC42" s="22"/>
      <c r="AD42" s="18"/>
    </row>
    <row r="43" spans="1:30" x14ac:dyDescent="0.3">
      <c r="A43" s="12" t="s">
        <v>79</v>
      </c>
      <c r="B43" s="10" t="s">
        <v>193</v>
      </c>
      <c r="C43" s="10" t="s">
        <v>194</v>
      </c>
      <c r="D43" s="23">
        <f t="shared" si="11"/>
        <v>0.74857142857142855</v>
      </c>
      <c r="E43" s="29">
        <v>124</v>
      </c>
      <c r="F43" s="23">
        <f t="shared" si="12"/>
        <v>0.62</v>
      </c>
      <c r="G43" s="11"/>
      <c r="H43" s="51">
        <f t="shared" si="13"/>
        <v>524</v>
      </c>
      <c r="I43" s="8"/>
      <c r="J43" s="37"/>
      <c r="K43" s="42"/>
      <c r="L43" s="55">
        <v>58</v>
      </c>
      <c r="M43" s="42"/>
      <c r="N43" s="55">
        <v>66</v>
      </c>
      <c r="O43" s="42"/>
      <c r="Q43" s="48"/>
      <c r="R43" s="74">
        <v>73</v>
      </c>
      <c r="S43" s="45"/>
      <c r="T43" s="55">
        <v>82</v>
      </c>
      <c r="U43" s="42"/>
      <c r="V43" s="55">
        <v>79</v>
      </c>
      <c r="W43" s="42"/>
      <c r="X43" s="55">
        <v>85</v>
      </c>
      <c r="Y43" s="42"/>
      <c r="Z43" s="55">
        <v>81</v>
      </c>
      <c r="AA43" s="46">
        <v>700</v>
      </c>
      <c r="AB43" s="18"/>
      <c r="AC43" s="22"/>
      <c r="AD43" s="18"/>
    </row>
    <row r="44" spans="1:30" x14ac:dyDescent="0.3">
      <c r="A44" s="12" t="s">
        <v>80</v>
      </c>
      <c r="B44" s="15" t="s">
        <v>197</v>
      </c>
      <c r="C44" s="15" t="s">
        <v>198</v>
      </c>
      <c r="D44" s="23">
        <f t="shared" si="11"/>
        <v>0.68857142857142861</v>
      </c>
      <c r="E44" s="9">
        <v>131</v>
      </c>
      <c r="F44" s="23">
        <f t="shared" si="12"/>
        <v>0.65500000000000003</v>
      </c>
      <c r="G44" s="18"/>
      <c r="H44" s="51">
        <f t="shared" si="13"/>
        <v>482</v>
      </c>
      <c r="I44" s="8"/>
      <c r="K44" s="42"/>
      <c r="L44" s="55">
        <v>65</v>
      </c>
      <c r="M44" s="42"/>
      <c r="N44" s="55">
        <v>66</v>
      </c>
      <c r="O44" s="42"/>
      <c r="Q44" s="42"/>
      <c r="R44" s="55">
        <v>70</v>
      </c>
      <c r="S44" s="42"/>
      <c r="T44" s="75">
        <v>66</v>
      </c>
      <c r="U44" s="42"/>
      <c r="V44" s="57">
        <v>69</v>
      </c>
      <c r="W44" s="42"/>
      <c r="X44" s="57">
        <v>77</v>
      </c>
      <c r="Y44" s="42"/>
      <c r="Z44" s="57">
        <v>69</v>
      </c>
      <c r="AA44" s="46">
        <v>700</v>
      </c>
      <c r="AB44" s="18"/>
      <c r="AC44" s="22"/>
      <c r="AD44" s="18"/>
    </row>
    <row r="45" spans="1:30" x14ac:dyDescent="0.3">
      <c r="A45" s="12" t="s">
        <v>81</v>
      </c>
      <c r="B45" s="17" t="s">
        <v>121</v>
      </c>
      <c r="C45" s="17" t="s">
        <v>122</v>
      </c>
      <c r="D45" s="23">
        <f t="shared" si="11"/>
        <v>0.66142857142857148</v>
      </c>
      <c r="E45" s="29">
        <v>128</v>
      </c>
      <c r="F45" s="23">
        <f t="shared" si="12"/>
        <v>0.64</v>
      </c>
      <c r="G45" s="11"/>
      <c r="H45" s="51">
        <f t="shared" si="13"/>
        <v>463</v>
      </c>
      <c r="I45" s="8"/>
      <c r="J45" s="57">
        <v>66</v>
      </c>
      <c r="K45" s="42"/>
      <c r="L45" s="55">
        <v>62</v>
      </c>
      <c r="M45" s="42"/>
      <c r="N45" s="74">
        <v>54</v>
      </c>
      <c r="O45" s="42"/>
      <c r="Q45" s="42"/>
      <c r="R45" s="55">
        <v>67</v>
      </c>
      <c r="S45" s="56"/>
      <c r="T45" s="57">
        <v>67</v>
      </c>
      <c r="U45" s="42"/>
      <c r="V45" s="57">
        <v>72</v>
      </c>
      <c r="W45" s="42"/>
      <c r="X45" s="57">
        <v>75</v>
      </c>
      <c r="Y45" s="42"/>
      <c r="Z45" s="37"/>
      <c r="AA45" s="46">
        <v>700</v>
      </c>
      <c r="AB45" s="18"/>
      <c r="AC45" s="22"/>
      <c r="AD45" s="18"/>
    </row>
    <row r="46" spans="1:30" x14ac:dyDescent="0.3">
      <c r="A46" s="12" t="s">
        <v>82</v>
      </c>
      <c r="B46" s="15" t="s">
        <v>25</v>
      </c>
      <c r="C46" s="15" t="s">
        <v>122</v>
      </c>
      <c r="D46" s="23">
        <f t="shared" si="11"/>
        <v>0.67666666666666664</v>
      </c>
      <c r="E46" s="29">
        <v>132</v>
      </c>
      <c r="F46" s="23">
        <f t="shared" si="12"/>
        <v>0.66</v>
      </c>
      <c r="G46" s="11"/>
      <c r="H46" s="51">
        <f t="shared" si="13"/>
        <v>406</v>
      </c>
      <c r="I46" s="8"/>
      <c r="J46" s="55">
        <v>63</v>
      </c>
      <c r="K46" s="42"/>
      <c r="L46" s="55">
        <v>69</v>
      </c>
      <c r="M46" s="42"/>
      <c r="O46" s="42"/>
      <c r="P46" s="57">
        <v>66</v>
      </c>
      <c r="Q46" s="42"/>
      <c r="R46" s="57">
        <v>75</v>
      </c>
      <c r="S46" s="42"/>
      <c r="T46" s="57">
        <v>63</v>
      </c>
      <c r="U46" s="42"/>
      <c r="V46" s="37"/>
      <c r="W46" s="42"/>
      <c r="X46" s="57">
        <v>70</v>
      </c>
      <c r="Y46" s="42"/>
      <c r="Z46" s="37"/>
      <c r="AA46" s="58">
        <v>600</v>
      </c>
      <c r="AB46" s="18"/>
      <c r="AC46" s="22"/>
      <c r="AD46" s="18"/>
    </row>
    <row r="47" spans="1:30" x14ac:dyDescent="0.3">
      <c r="A47" s="12" t="s">
        <v>83</v>
      </c>
      <c r="B47" s="10" t="s">
        <v>11</v>
      </c>
      <c r="C47" s="10" t="s">
        <v>182</v>
      </c>
      <c r="D47" s="23">
        <f t="shared" si="11"/>
        <v>0.67333333333333334</v>
      </c>
      <c r="E47" s="9">
        <v>134</v>
      </c>
      <c r="F47" s="23">
        <f t="shared" si="12"/>
        <v>0.67</v>
      </c>
      <c r="G47" s="18"/>
      <c r="H47" s="51">
        <f t="shared" si="13"/>
        <v>404</v>
      </c>
      <c r="I47" s="8"/>
      <c r="K47" s="42"/>
      <c r="L47" s="55">
        <v>63</v>
      </c>
      <c r="M47" s="42"/>
      <c r="N47" s="55">
        <v>71</v>
      </c>
      <c r="O47" s="42"/>
      <c r="P47" s="55">
        <v>60</v>
      </c>
      <c r="Q47" s="48"/>
      <c r="R47" s="55">
        <v>57</v>
      </c>
      <c r="S47" s="45"/>
      <c r="U47" s="42"/>
      <c r="W47" s="42"/>
      <c r="X47" s="55">
        <v>78</v>
      </c>
      <c r="Y47" s="42"/>
      <c r="Z47" s="55">
        <v>75</v>
      </c>
      <c r="AA47" s="46">
        <v>600</v>
      </c>
      <c r="AB47" s="18"/>
      <c r="AC47" s="22"/>
      <c r="AD47" s="18"/>
    </row>
    <row r="48" spans="1:30" x14ac:dyDescent="0.3">
      <c r="A48" s="12" t="s">
        <v>84</v>
      </c>
      <c r="B48" s="17" t="s">
        <v>127</v>
      </c>
      <c r="C48" s="17" t="s">
        <v>29</v>
      </c>
      <c r="D48" s="23">
        <f t="shared" si="11"/>
        <v>0.65714285714285714</v>
      </c>
      <c r="E48" s="29">
        <v>138</v>
      </c>
      <c r="F48" s="23">
        <f t="shared" si="12"/>
        <v>0.69</v>
      </c>
      <c r="G48" s="11"/>
      <c r="H48" s="51">
        <f t="shared" si="13"/>
        <v>460</v>
      </c>
      <c r="I48" s="8"/>
      <c r="J48" s="75">
        <v>59</v>
      </c>
      <c r="K48" s="42"/>
      <c r="L48" s="57">
        <v>64</v>
      </c>
      <c r="M48" s="56"/>
      <c r="N48" s="55">
        <v>74</v>
      </c>
      <c r="O48" s="56"/>
      <c r="P48" s="55">
        <v>68</v>
      </c>
      <c r="Q48" s="56"/>
      <c r="R48" s="55">
        <v>64</v>
      </c>
      <c r="S48" s="56"/>
      <c r="T48" s="57">
        <v>60</v>
      </c>
      <c r="U48" s="56"/>
      <c r="V48" s="57"/>
      <c r="W48" s="56"/>
      <c r="X48" s="57"/>
      <c r="Y48" s="56"/>
      <c r="Z48" s="57">
        <v>71</v>
      </c>
      <c r="AA48" s="46">
        <v>700</v>
      </c>
      <c r="AB48" s="18"/>
      <c r="AC48" s="22"/>
      <c r="AD48" s="18"/>
    </row>
    <row r="49" spans="1:30" x14ac:dyDescent="0.3">
      <c r="A49" s="12" t="s">
        <v>85</v>
      </c>
      <c r="B49" s="17" t="s">
        <v>202</v>
      </c>
      <c r="C49" s="17" t="s">
        <v>203</v>
      </c>
      <c r="D49" s="23">
        <f t="shared" si="11"/>
        <v>0.64500000000000002</v>
      </c>
      <c r="E49" s="9">
        <v>128</v>
      </c>
      <c r="F49" s="23">
        <f t="shared" si="12"/>
        <v>0.64</v>
      </c>
      <c r="G49" s="18"/>
      <c r="H49" s="51">
        <f t="shared" si="13"/>
        <v>387</v>
      </c>
      <c r="I49" s="8"/>
      <c r="K49" s="42"/>
      <c r="L49" s="55">
        <v>71</v>
      </c>
      <c r="M49" s="56"/>
      <c r="N49" s="55">
        <v>57</v>
      </c>
      <c r="O49" s="77"/>
      <c r="P49" s="61"/>
      <c r="Q49" s="77"/>
      <c r="R49" s="61">
        <v>59</v>
      </c>
      <c r="S49" s="77"/>
      <c r="T49" s="78">
        <v>59</v>
      </c>
      <c r="U49" s="77"/>
      <c r="V49" s="78"/>
      <c r="W49" s="77"/>
      <c r="X49" s="78">
        <v>58</v>
      </c>
      <c r="Y49" s="77"/>
      <c r="Z49" s="78">
        <v>83</v>
      </c>
      <c r="AA49" s="46">
        <v>600</v>
      </c>
      <c r="AB49" s="18"/>
      <c r="AC49" s="22"/>
      <c r="AD49" s="18"/>
    </row>
    <row r="50" spans="1:30" x14ac:dyDescent="0.3">
      <c r="A50" s="12" t="s">
        <v>86</v>
      </c>
      <c r="B50" s="17" t="s">
        <v>64</v>
      </c>
      <c r="C50" s="17" t="s">
        <v>126</v>
      </c>
      <c r="D50" s="23">
        <f t="shared" si="11"/>
        <v>0.59777777777777774</v>
      </c>
      <c r="E50" s="29">
        <v>135</v>
      </c>
      <c r="F50" s="23">
        <f t="shared" si="12"/>
        <v>0.67500000000000004</v>
      </c>
      <c r="G50" s="11"/>
      <c r="H50" s="51">
        <f t="shared" si="13"/>
        <v>538</v>
      </c>
      <c r="I50" s="8"/>
      <c r="J50" s="57">
        <v>61</v>
      </c>
      <c r="K50" s="42"/>
      <c r="L50" s="55">
        <v>66</v>
      </c>
      <c r="M50" s="56"/>
      <c r="N50" s="55">
        <v>69</v>
      </c>
      <c r="O50" s="56"/>
      <c r="P50" s="57">
        <v>67</v>
      </c>
      <c r="Q50" s="48"/>
      <c r="R50" s="75">
        <v>55</v>
      </c>
      <c r="S50" s="45"/>
      <c r="T50" s="57">
        <v>57</v>
      </c>
      <c r="U50" s="42"/>
      <c r="V50" s="75">
        <v>55</v>
      </c>
      <c r="W50" s="42"/>
      <c r="X50" s="57">
        <v>61</v>
      </c>
      <c r="Y50" s="42"/>
      <c r="Z50" s="75">
        <v>47</v>
      </c>
      <c r="AA50" s="58">
        <v>900</v>
      </c>
      <c r="AB50" s="18"/>
      <c r="AC50" s="22"/>
      <c r="AD50" s="18"/>
    </row>
    <row r="51" spans="1:30" x14ac:dyDescent="0.3">
      <c r="A51" s="12" t="s">
        <v>87</v>
      </c>
      <c r="B51" s="10" t="s">
        <v>27</v>
      </c>
      <c r="C51" s="10" t="s">
        <v>36</v>
      </c>
      <c r="D51" s="23">
        <f t="shared" si="11"/>
        <v>0.6283333333333333</v>
      </c>
      <c r="E51" s="9">
        <v>126</v>
      </c>
      <c r="F51" s="23">
        <f t="shared" si="12"/>
        <v>0.63</v>
      </c>
      <c r="G51" s="18"/>
      <c r="H51" s="51">
        <f t="shared" si="13"/>
        <v>377</v>
      </c>
      <c r="I51" s="8"/>
      <c r="K51" s="42"/>
      <c r="L51" s="55">
        <v>60</v>
      </c>
      <c r="M51" s="56"/>
      <c r="N51" s="55">
        <v>66</v>
      </c>
      <c r="O51" s="56"/>
      <c r="P51" s="57"/>
      <c r="Q51" s="56"/>
      <c r="R51" s="57">
        <v>65</v>
      </c>
      <c r="S51" s="56"/>
      <c r="T51" s="57"/>
      <c r="U51" s="56"/>
      <c r="V51" s="57">
        <v>55</v>
      </c>
      <c r="W51" s="56"/>
      <c r="X51" s="57">
        <v>60</v>
      </c>
      <c r="Y51" s="56"/>
      <c r="Z51" s="57">
        <v>71</v>
      </c>
      <c r="AA51" s="58">
        <v>600</v>
      </c>
      <c r="AB51" s="18"/>
      <c r="AC51" s="22"/>
      <c r="AD51" s="18"/>
    </row>
    <row r="52" spans="1:30" x14ac:dyDescent="0.3">
      <c r="A52" s="12" t="s">
        <v>88</v>
      </c>
      <c r="B52" s="15" t="s">
        <v>125</v>
      </c>
      <c r="C52" s="15" t="s">
        <v>117</v>
      </c>
      <c r="D52" s="23">
        <f t="shared" si="11"/>
        <v>0.58285714285714285</v>
      </c>
      <c r="E52" s="9">
        <v>128</v>
      </c>
      <c r="F52" s="23">
        <f t="shared" si="12"/>
        <v>0.64</v>
      </c>
      <c r="G52" s="18"/>
      <c r="H52" s="51">
        <f t="shared" si="13"/>
        <v>408</v>
      </c>
      <c r="I52" s="8"/>
      <c r="J52" s="55">
        <v>63</v>
      </c>
      <c r="K52" s="42"/>
      <c r="L52" s="55">
        <v>56</v>
      </c>
      <c r="M52" s="42"/>
      <c r="N52" s="55">
        <v>65</v>
      </c>
      <c r="O52" s="42"/>
      <c r="Q52" s="48"/>
      <c r="R52" s="55">
        <v>55</v>
      </c>
      <c r="S52" s="45"/>
      <c r="T52" s="74">
        <v>53</v>
      </c>
      <c r="U52" s="42"/>
      <c r="V52" s="55">
        <v>58</v>
      </c>
      <c r="W52" s="42"/>
      <c r="Y52" s="42"/>
      <c r="Z52" s="55">
        <v>58</v>
      </c>
      <c r="AA52" s="46">
        <v>700</v>
      </c>
      <c r="AB52" s="18"/>
      <c r="AC52" s="22"/>
      <c r="AD52" s="18"/>
    </row>
    <row r="53" spans="1:30" x14ac:dyDescent="0.3">
      <c r="A53" s="12" t="s">
        <v>89</v>
      </c>
      <c r="B53" s="10" t="s">
        <v>13</v>
      </c>
      <c r="C53" s="10" t="s">
        <v>124</v>
      </c>
      <c r="D53" s="23">
        <f t="shared" si="11"/>
        <v>0.52500000000000002</v>
      </c>
      <c r="E53" s="29">
        <v>126</v>
      </c>
      <c r="F53" s="23">
        <f t="shared" si="12"/>
        <v>0.63</v>
      </c>
      <c r="G53" s="11"/>
      <c r="H53" s="51">
        <f t="shared" si="13"/>
        <v>420</v>
      </c>
      <c r="I53" s="8"/>
      <c r="J53" s="57">
        <v>64</v>
      </c>
      <c r="K53" s="42"/>
      <c r="L53" s="55">
        <v>62</v>
      </c>
      <c r="M53" s="42"/>
      <c r="N53" s="55">
        <v>53</v>
      </c>
      <c r="O53" s="42"/>
      <c r="Q53" s="42"/>
      <c r="R53" s="55">
        <v>59</v>
      </c>
      <c r="S53" s="42"/>
      <c r="T53" s="75">
        <v>42</v>
      </c>
      <c r="U53" s="42"/>
      <c r="V53" s="75">
        <v>27</v>
      </c>
      <c r="W53" s="42"/>
      <c r="X53" s="57">
        <v>58</v>
      </c>
      <c r="Y53" s="42"/>
      <c r="Z53" s="57">
        <v>55</v>
      </c>
      <c r="AA53" s="46">
        <v>800</v>
      </c>
      <c r="AB53" s="18"/>
      <c r="AC53" s="22"/>
      <c r="AD53" s="18"/>
    </row>
    <row r="54" spans="1:30" x14ac:dyDescent="0.3">
      <c r="A54" s="53" t="s">
        <v>75</v>
      </c>
      <c r="B54" s="59"/>
      <c r="C54" s="11"/>
      <c r="D54" s="24"/>
      <c r="E54" s="30"/>
      <c r="F54" s="24"/>
      <c r="G54" s="11"/>
      <c r="H54" s="25"/>
      <c r="I54" s="8"/>
      <c r="J54" s="42"/>
      <c r="K54" s="42"/>
      <c r="L54" s="42"/>
      <c r="M54" s="42"/>
      <c r="N54" s="42"/>
      <c r="O54" s="42"/>
      <c r="P54" s="42"/>
      <c r="Q54" s="48"/>
      <c r="R54" s="42"/>
      <c r="S54" s="45"/>
      <c r="T54" s="42"/>
      <c r="U54" s="42"/>
      <c r="V54" s="42"/>
      <c r="W54" s="42"/>
      <c r="X54" s="42"/>
      <c r="Y54" s="42"/>
      <c r="Z54" s="42"/>
      <c r="AA54" s="48"/>
      <c r="AB54" s="18"/>
      <c r="AC54" s="22"/>
      <c r="AD54" s="18"/>
    </row>
    <row r="55" spans="1:30" x14ac:dyDescent="0.3">
      <c r="A55" s="12" t="s">
        <v>78</v>
      </c>
      <c r="B55" s="10" t="s">
        <v>292</v>
      </c>
      <c r="C55" s="10" t="s">
        <v>293</v>
      </c>
      <c r="D55" s="23">
        <f>H55/AA55</f>
        <v>0.65428571428571425</v>
      </c>
      <c r="E55" s="9">
        <v>159</v>
      </c>
      <c r="F55" s="23">
        <f>E55/100</f>
        <v>1.59</v>
      </c>
      <c r="G55" s="11"/>
      <c r="H55" s="51">
        <f>SUM(J55,L55,N55, P55,R55,T55,V55,X55,Z55)</f>
        <v>458</v>
      </c>
      <c r="I55" s="8"/>
      <c r="K55" s="42"/>
      <c r="L55" s="55">
        <v>47</v>
      </c>
      <c r="M55" s="42"/>
      <c r="N55" s="55">
        <v>50</v>
      </c>
      <c r="O55" s="43"/>
      <c r="Q55" s="43"/>
      <c r="R55" s="55">
        <v>62</v>
      </c>
      <c r="S55" s="43"/>
      <c r="T55" s="55">
        <v>76</v>
      </c>
      <c r="U55" s="43"/>
      <c r="V55" s="74">
        <v>62</v>
      </c>
      <c r="W55" s="43"/>
      <c r="X55" s="55">
        <v>75</v>
      </c>
      <c r="Y55" s="42"/>
      <c r="Z55" s="55">
        <v>86</v>
      </c>
      <c r="AA55" s="46">
        <v>700</v>
      </c>
      <c r="AB55" s="71"/>
      <c r="AC55" s="22"/>
      <c r="AD55" s="18"/>
    </row>
    <row r="56" spans="1:30" x14ac:dyDescent="0.3">
      <c r="A56" s="12" t="s">
        <v>79</v>
      </c>
      <c r="B56" s="15" t="s">
        <v>64</v>
      </c>
      <c r="C56" s="15" t="s">
        <v>70</v>
      </c>
      <c r="D56" s="23">
        <f>H56/AA56</f>
        <v>0.61</v>
      </c>
      <c r="E56" s="29">
        <v>123</v>
      </c>
      <c r="F56" s="23">
        <f>E56/200</f>
        <v>0.61499999999999999</v>
      </c>
      <c r="G56" s="11"/>
      <c r="H56" s="51">
        <f>SUM(J56,L56,N56, P56,R56,T56,V56,X56,Z56)</f>
        <v>427</v>
      </c>
      <c r="I56" s="8"/>
      <c r="J56" s="55">
        <v>65</v>
      </c>
      <c r="K56" s="42"/>
      <c r="M56" s="42"/>
      <c r="N56" s="55">
        <v>58</v>
      </c>
      <c r="O56" s="42"/>
      <c r="P56" s="55">
        <v>62</v>
      </c>
      <c r="Q56" s="42"/>
      <c r="R56" s="55">
        <v>62</v>
      </c>
      <c r="S56" s="42"/>
      <c r="T56" s="75">
        <v>47</v>
      </c>
      <c r="U56" s="42"/>
      <c r="V56" s="57">
        <v>65</v>
      </c>
      <c r="W56" s="42"/>
      <c r="X56" s="37"/>
      <c r="Y56" s="42"/>
      <c r="Z56" s="57">
        <v>68</v>
      </c>
      <c r="AA56" s="46">
        <v>700</v>
      </c>
      <c r="AB56" s="18"/>
      <c r="AC56" s="22"/>
      <c r="AD56" s="18"/>
    </row>
    <row r="57" spans="1:30" x14ac:dyDescent="0.3">
      <c r="A57" s="12" t="s">
        <v>80</v>
      </c>
      <c r="B57" s="17" t="s">
        <v>131</v>
      </c>
      <c r="C57" s="17" t="s">
        <v>68</v>
      </c>
      <c r="D57" s="23">
        <f>H57/AA57</f>
        <v>0.59666666666666668</v>
      </c>
      <c r="E57" s="9">
        <v>119</v>
      </c>
      <c r="F57" s="23">
        <f>E57/200</f>
        <v>0.59499999999999997</v>
      </c>
      <c r="G57" s="18"/>
      <c r="H57" s="51">
        <f>SUM(J57,L57,N57, P57,R57,T57,V57,X57,Z57)</f>
        <v>358</v>
      </c>
      <c r="I57" s="8"/>
      <c r="J57" s="55">
        <v>54</v>
      </c>
      <c r="K57" s="42"/>
      <c r="L57" s="55">
        <v>56</v>
      </c>
      <c r="M57" s="42"/>
      <c r="N57" s="55">
        <v>63</v>
      </c>
      <c r="O57" s="42"/>
      <c r="Q57" s="42"/>
      <c r="R57" s="55">
        <v>56</v>
      </c>
      <c r="S57" s="42"/>
      <c r="T57" s="37"/>
      <c r="U57" s="42"/>
      <c r="V57" s="37"/>
      <c r="W57" s="42"/>
      <c r="X57" s="57">
        <v>61</v>
      </c>
      <c r="Y57" s="42"/>
      <c r="Z57" s="57">
        <v>68</v>
      </c>
      <c r="AA57" s="46">
        <v>600</v>
      </c>
      <c r="AB57" s="18"/>
      <c r="AC57" s="22"/>
      <c r="AD57" s="18"/>
    </row>
    <row r="58" spans="1:30" x14ac:dyDescent="0.3">
      <c r="A58" s="12" t="s">
        <v>81</v>
      </c>
      <c r="B58" s="17" t="s">
        <v>63</v>
      </c>
      <c r="C58" s="17" t="s">
        <v>62</v>
      </c>
      <c r="D58" s="23">
        <f>H58/AA58</f>
        <v>0.52875000000000005</v>
      </c>
      <c r="E58" s="29">
        <v>114</v>
      </c>
      <c r="F58" s="23">
        <f>E58/200</f>
        <v>0.56999999999999995</v>
      </c>
      <c r="G58" s="7"/>
      <c r="H58" s="51">
        <f>SUM(J58,L58,N58, P58,R58,T58,V58,X58,Z58)</f>
        <v>423</v>
      </c>
      <c r="I58" s="8"/>
      <c r="J58" s="61">
        <v>61</v>
      </c>
      <c r="K58" s="43"/>
      <c r="L58" s="61">
        <v>53</v>
      </c>
      <c r="M58" s="43"/>
      <c r="N58" s="55">
        <v>51</v>
      </c>
      <c r="O58" s="42"/>
      <c r="Q58" s="48"/>
      <c r="R58" s="55">
        <v>56</v>
      </c>
      <c r="S58" s="45"/>
      <c r="T58" s="74">
        <v>38</v>
      </c>
      <c r="U58" s="42"/>
      <c r="V58" s="74">
        <v>48</v>
      </c>
      <c r="W58" s="42"/>
      <c r="X58" s="55">
        <v>61</v>
      </c>
      <c r="Y58" s="42"/>
      <c r="Z58" s="55">
        <v>55</v>
      </c>
      <c r="AA58" s="46">
        <v>800</v>
      </c>
      <c r="AB58" s="18"/>
      <c r="AC58" s="22"/>
      <c r="AD58" s="18"/>
    </row>
    <row r="59" spans="1:30" x14ac:dyDescent="0.3">
      <c r="A59" s="12" t="s">
        <v>82</v>
      </c>
      <c r="B59" s="15" t="s">
        <v>190</v>
      </c>
      <c r="C59" s="15" t="s">
        <v>191</v>
      </c>
      <c r="D59" s="23">
        <f>H59/AA59</f>
        <v>0.47833333333333333</v>
      </c>
      <c r="E59" s="29">
        <v>90</v>
      </c>
      <c r="F59" s="23">
        <f>E59/200</f>
        <v>0.45</v>
      </c>
      <c r="G59" s="11"/>
      <c r="H59" s="51">
        <f>SUM(J59,L59,N59, P59,R59,T59,V59,X59,Z59)</f>
        <v>287</v>
      </c>
      <c r="I59" s="8"/>
      <c r="J59" s="37"/>
      <c r="K59" s="42"/>
      <c r="L59" s="55">
        <v>49</v>
      </c>
      <c r="M59" s="42"/>
      <c r="N59" s="55">
        <v>41</v>
      </c>
      <c r="O59" s="42"/>
      <c r="Q59" s="48"/>
      <c r="R59" s="55">
        <v>47</v>
      </c>
      <c r="S59" s="45"/>
      <c r="T59" s="55">
        <v>50</v>
      </c>
      <c r="U59" s="42"/>
      <c r="V59" s="55">
        <v>50</v>
      </c>
      <c r="W59" s="42"/>
      <c r="X59" s="55">
        <v>50</v>
      </c>
      <c r="Y59" s="42"/>
      <c r="AA59" s="46">
        <v>600</v>
      </c>
      <c r="AB59" s="18"/>
      <c r="AC59" s="22"/>
      <c r="AD59" s="18"/>
    </row>
    <row r="60" spans="1:30" hidden="1" x14ac:dyDescent="0.3">
      <c r="A60" s="69" t="s">
        <v>301</v>
      </c>
      <c r="B60" s="70"/>
      <c r="C60" s="71"/>
      <c r="D60" s="18"/>
      <c r="E60" s="18"/>
      <c r="F60" s="18"/>
      <c r="G60" s="18"/>
      <c r="H60" s="25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9"/>
      <c r="AD60" s="19"/>
    </row>
    <row r="61" spans="1:30" hidden="1" x14ac:dyDescent="0.3">
      <c r="A61" s="69"/>
      <c r="B61" s="70"/>
      <c r="C61" s="71"/>
      <c r="D61" s="18"/>
      <c r="E61" s="18"/>
      <c r="F61" s="18"/>
      <c r="G61" s="18"/>
      <c r="H61" s="25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9"/>
      <c r="AD61" s="19"/>
    </row>
    <row r="62" spans="1:30" hidden="1" x14ac:dyDescent="0.3">
      <c r="B62" s="10" t="s">
        <v>94</v>
      </c>
      <c r="C62" s="10" t="s">
        <v>95</v>
      </c>
      <c r="D62" s="23"/>
      <c r="E62" s="9">
        <v>185</v>
      </c>
      <c r="F62" s="23">
        <f>E62/200</f>
        <v>0.92500000000000004</v>
      </c>
      <c r="G62" s="18"/>
      <c r="H62" s="51">
        <f t="shared" ref="H62:H113" si="14">SUM(J62,L62,N62, P62,R62,T62,V62,X62,Z62)</f>
        <v>185</v>
      </c>
      <c r="I62" s="8"/>
      <c r="J62" s="55">
        <v>91</v>
      </c>
      <c r="K62" s="42"/>
      <c r="M62" s="42"/>
      <c r="N62" s="55">
        <v>94</v>
      </c>
      <c r="O62" s="42"/>
      <c r="Q62" s="48"/>
      <c r="R62" s="34"/>
      <c r="S62" s="45"/>
      <c r="U62" s="42"/>
      <c r="W62" s="42"/>
      <c r="Y62" s="42"/>
      <c r="AB62" s="19"/>
      <c r="AC62" s="19"/>
      <c r="AD62" s="19"/>
    </row>
    <row r="63" spans="1:30" hidden="1" x14ac:dyDescent="0.3">
      <c r="B63" s="10" t="s">
        <v>18</v>
      </c>
      <c r="C63" s="10" t="s">
        <v>221</v>
      </c>
      <c r="D63" s="23"/>
      <c r="E63" s="9">
        <v>92</v>
      </c>
      <c r="F63" s="23">
        <f>E63/100</f>
        <v>0.92</v>
      </c>
      <c r="G63" s="18"/>
      <c r="H63" s="51">
        <f t="shared" si="14"/>
        <v>328</v>
      </c>
      <c r="I63" s="8"/>
      <c r="K63" s="42"/>
      <c r="M63" s="42"/>
      <c r="N63" s="55">
        <v>92</v>
      </c>
      <c r="O63" s="42"/>
      <c r="Q63" s="48"/>
      <c r="R63" s="34">
        <v>78</v>
      </c>
      <c r="S63" s="45"/>
      <c r="U63" s="42"/>
      <c r="V63" s="34">
        <v>78</v>
      </c>
      <c r="W63" s="42"/>
      <c r="X63" s="34">
        <v>80</v>
      </c>
      <c r="Y63" s="42"/>
      <c r="AB63" s="19"/>
      <c r="AC63" s="19"/>
      <c r="AD63" s="19"/>
    </row>
    <row r="64" spans="1:30" hidden="1" x14ac:dyDescent="0.3">
      <c r="B64" s="10" t="s">
        <v>210</v>
      </c>
      <c r="C64" s="10" t="s">
        <v>211</v>
      </c>
      <c r="D64" s="23"/>
      <c r="E64" s="9">
        <v>180</v>
      </c>
      <c r="F64" s="23">
        <f>E64/200</f>
        <v>0.9</v>
      </c>
      <c r="G64" s="18"/>
      <c r="H64" s="51">
        <f t="shared" si="14"/>
        <v>180</v>
      </c>
      <c r="I64" s="8"/>
      <c r="K64" s="42"/>
      <c r="L64" s="55">
        <v>88</v>
      </c>
      <c r="M64" s="42"/>
      <c r="N64" s="55">
        <v>92</v>
      </c>
      <c r="O64" s="42"/>
      <c r="Q64" s="42"/>
      <c r="R64" s="34"/>
      <c r="S64" s="42"/>
      <c r="T64" s="37"/>
      <c r="U64" s="42"/>
      <c r="V64" s="37"/>
      <c r="W64" s="42"/>
      <c r="X64" s="37"/>
      <c r="Y64" s="42"/>
      <c r="Z64" s="37"/>
      <c r="AB64" s="19"/>
      <c r="AC64" s="19"/>
      <c r="AD64" s="19"/>
    </row>
    <row r="65" spans="2:30" hidden="1" x14ac:dyDescent="0.3">
      <c r="B65" s="17" t="s">
        <v>9</v>
      </c>
      <c r="C65" s="17" t="s">
        <v>10</v>
      </c>
      <c r="D65" s="23"/>
      <c r="E65" s="9">
        <v>89</v>
      </c>
      <c r="F65" s="23">
        <f>E65/100</f>
        <v>0.89</v>
      </c>
      <c r="G65" s="18"/>
      <c r="H65" s="51">
        <f t="shared" si="14"/>
        <v>89</v>
      </c>
      <c r="I65" s="8"/>
      <c r="J65" s="55">
        <v>89</v>
      </c>
      <c r="K65" s="42"/>
      <c r="M65" s="42"/>
      <c r="O65" s="42"/>
      <c r="Q65" s="48"/>
      <c r="R65" s="34"/>
      <c r="S65" s="45"/>
      <c r="U65" s="42"/>
      <c r="W65" s="42"/>
      <c r="Y65" s="42"/>
      <c r="AB65" s="19"/>
      <c r="AC65" s="19"/>
      <c r="AD65" s="19"/>
    </row>
    <row r="66" spans="2:30" hidden="1" x14ac:dyDescent="0.3">
      <c r="B66" s="17" t="s">
        <v>98</v>
      </c>
      <c r="C66" s="17" t="s">
        <v>45</v>
      </c>
      <c r="D66" s="23"/>
      <c r="E66" s="29">
        <v>88</v>
      </c>
      <c r="F66" s="23">
        <f>E66/100</f>
        <v>0.88</v>
      </c>
      <c r="G66" s="11"/>
      <c r="H66" s="51">
        <f t="shared" si="14"/>
        <v>88</v>
      </c>
      <c r="I66" s="8"/>
      <c r="J66" s="57">
        <v>88</v>
      </c>
      <c r="K66" s="42"/>
      <c r="M66" s="42"/>
      <c r="O66" s="42"/>
      <c r="P66" s="37"/>
      <c r="Q66" s="48"/>
      <c r="R66" s="37"/>
      <c r="S66" s="45"/>
      <c r="T66" s="37"/>
      <c r="U66" s="42"/>
      <c r="V66" s="37"/>
      <c r="W66" s="42"/>
      <c r="X66" s="37"/>
      <c r="Y66" s="42"/>
      <c r="Z66" s="37"/>
      <c r="AA66" s="58"/>
      <c r="AB66" s="19"/>
      <c r="AC66" s="19"/>
      <c r="AD66" s="19"/>
    </row>
    <row r="67" spans="2:30" hidden="1" x14ac:dyDescent="0.3">
      <c r="B67" s="15" t="s">
        <v>231</v>
      </c>
      <c r="C67" s="15" t="s">
        <v>104</v>
      </c>
      <c r="D67" s="23"/>
      <c r="E67" s="29">
        <v>87</v>
      </c>
      <c r="F67" s="23">
        <f>E67/100</f>
        <v>0.87</v>
      </c>
      <c r="G67" s="11"/>
      <c r="H67" s="51">
        <f t="shared" si="14"/>
        <v>87</v>
      </c>
      <c r="I67" s="8"/>
      <c r="J67" s="37"/>
      <c r="K67" s="42"/>
      <c r="M67" s="42"/>
      <c r="N67" s="55">
        <v>87</v>
      </c>
      <c r="O67" s="42"/>
      <c r="Q67" s="42"/>
      <c r="R67" s="34"/>
      <c r="S67" s="42"/>
      <c r="T67" s="37"/>
      <c r="U67" s="42"/>
      <c r="V67" s="37"/>
      <c r="W67" s="42"/>
      <c r="X67" s="37"/>
      <c r="Y67" s="42"/>
      <c r="Z67" s="37"/>
      <c r="AB67" s="19"/>
      <c r="AC67" s="19"/>
      <c r="AD67" s="19"/>
    </row>
    <row r="68" spans="2:30" hidden="1" x14ac:dyDescent="0.3">
      <c r="B68" s="10" t="s">
        <v>232</v>
      </c>
      <c r="C68" s="10" t="s">
        <v>233</v>
      </c>
      <c r="D68" s="23"/>
      <c r="E68" s="29">
        <v>87</v>
      </c>
      <c r="F68" s="23">
        <f>E68/100</f>
        <v>0.87</v>
      </c>
      <c r="G68" s="11"/>
      <c r="H68" s="51">
        <f t="shared" si="14"/>
        <v>87</v>
      </c>
      <c r="I68" s="8"/>
      <c r="J68" s="37"/>
      <c r="K68" s="42"/>
      <c r="M68" s="42"/>
      <c r="N68" s="55">
        <v>87</v>
      </c>
      <c r="O68" s="42"/>
      <c r="Q68" s="42"/>
      <c r="R68" s="34"/>
      <c r="S68" s="42"/>
      <c r="T68" s="37"/>
      <c r="U68" s="42"/>
      <c r="V68" s="37"/>
      <c r="W68" s="42"/>
      <c r="X68" s="37"/>
      <c r="Y68" s="42"/>
      <c r="Z68" s="37"/>
      <c r="AB68" s="19"/>
      <c r="AC68" s="19"/>
      <c r="AD68" s="19"/>
    </row>
    <row r="69" spans="2:30" hidden="1" x14ac:dyDescent="0.3">
      <c r="B69" s="10" t="s">
        <v>234</v>
      </c>
      <c r="C69" s="10" t="s">
        <v>233</v>
      </c>
      <c r="D69" s="23"/>
      <c r="E69" s="9">
        <v>86</v>
      </c>
      <c r="F69" s="23">
        <f>E69/100</f>
        <v>0.86</v>
      </c>
      <c r="G69" s="18"/>
      <c r="H69" s="51">
        <f t="shared" si="14"/>
        <v>86</v>
      </c>
      <c r="I69" s="8"/>
      <c r="K69" s="42"/>
      <c r="M69" s="42"/>
      <c r="N69" s="55">
        <v>86</v>
      </c>
      <c r="O69" s="42"/>
      <c r="Q69" s="48"/>
      <c r="R69" s="34"/>
      <c r="S69" s="45"/>
      <c r="U69" s="42"/>
      <c r="W69" s="42"/>
      <c r="Y69" s="42"/>
      <c r="AB69" s="19"/>
      <c r="AC69" s="19"/>
      <c r="AD69" s="19"/>
    </row>
    <row r="70" spans="2:30" hidden="1" x14ac:dyDescent="0.3">
      <c r="B70" s="10" t="s">
        <v>212</v>
      </c>
      <c r="C70" s="10" t="s">
        <v>213</v>
      </c>
      <c r="D70" s="23"/>
      <c r="E70" s="29">
        <v>170</v>
      </c>
      <c r="F70" s="23">
        <f>E70/200</f>
        <v>0.85</v>
      </c>
      <c r="G70" s="11"/>
      <c r="H70" s="51">
        <f t="shared" si="14"/>
        <v>170</v>
      </c>
      <c r="I70" s="8"/>
      <c r="J70" s="37"/>
      <c r="K70" s="42"/>
      <c r="L70" s="55">
        <v>85</v>
      </c>
      <c r="M70" s="42"/>
      <c r="N70" s="55">
        <v>85</v>
      </c>
      <c r="O70" s="42"/>
      <c r="Q70" s="48"/>
      <c r="R70" s="34"/>
      <c r="S70" s="45"/>
      <c r="U70" s="42"/>
      <c r="W70" s="42"/>
      <c r="Y70" s="42"/>
      <c r="AB70" s="19"/>
      <c r="AC70" s="19"/>
      <c r="AD70" s="19"/>
    </row>
    <row r="71" spans="2:30" hidden="1" x14ac:dyDescent="0.3">
      <c r="B71" s="10" t="s">
        <v>235</v>
      </c>
      <c r="C71" s="10" t="s">
        <v>233</v>
      </c>
      <c r="D71" s="23"/>
      <c r="E71" s="29">
        <v>85</v>
      </c>
      <c r="F71" s="23">
        <f t="shared" ref="F71:F77" si="15">E71/100</f>
        <v>0.85</v>
      </c>
      <c r="G71" s="11"/>
      <c r="H71" s="51">
        <f t="shared" si="14"/>
        <v>85</v>
      </c>
      <c r="I71" s="8"/>
      <c r="J71" s="37"/>
      <c r="K71" s="42"/>
      <c r="M71" s="42"/>
      <c r="N71" s="55">
        <v>85</v>
      </c>
      <c r="O71" s="42"/>
      <c r="Q71" s="42"/>
      <c r="R71" s="34"/>
      <c r="S71" s="42"/>
      <c r="T71" s="37"/>
      <c r="U71" s="42"/>
      <c r="V71" s="37"/>
      <c r="W71" s="42"/>
      <c r="X71" s="37"/>
      <c r="Y71" s="42"/>
      <c r="Z71" s="37"/>
      <c r="AB71" s="19"/>
      <c r="AC71" s="19"/>
      <c r="AD71" s="19"/>
    </row>
    <row r="72" spans="2:30" hidden="1" x14ac:dyDescent="0.3">
      <c r="B72" s="10" t="s">
        <v>38</v>
      </c>
      <c r="C72" s="10" t="s">
        <v>101</v>
      </c>
      <c r="D72" s="23"/>
      <c r="E72" s="9">
        <v>84</v>
      </c>
      <c r="F72" s="23">
        <f t="shared" si="15"/>
        <v>0.84</v>
      </c>
      <c r="G72" s="18"/>
      <c r="H72" s="51">
        <f t="shared" si="14"/>
        <v>84</v>
      </c>
      <c r="I72" s="8"/>
      <c r="J72" s="55">
        <v>84</v>
      </c>
      <c r="K72" s="42"/>
      <c r="M72" s="42"/>
      <c r="O72" s="42"/>
      <c r="Q72" s="42"/>
      <c r="R72" s="34"/>
      <c r="S72" s="42"/>
      <c r="T72" s="37"/>
      <c r="U72" s="42"/>
      <c r="V72" s="37"/>
      <c r="W72" s="42"/>
      <c r="X72" s="37"/>
      <c r="Y72" s="42"/>
      <c r="Z72" s="37"/>
    </row>
    <row r="73" spans="2:30" hidden="1" x14ac:dyDescent="0.3">
      <c r="B73" s="10" t="s">
        <v>214</v>
      </c>
      <c r="C73" s="10" t="s">
        <v>215</v>
      </c>
      <c r="D73" s="23"/>
      <c r="E73" s="9">
        <v>81</v>
      </c>
      <c r="F73" s="23">
        <f t="shared" si="15"/>
        <v>0.81</v>
      </c>
      <c r="G73" s="18"/>
      <c r="H73" s="51">
        <f t="shared" si="14"/>
        <v>81</v>
      </c>
      <c r="I73" s="8"/>
      <c r="K73" s="42"/>
      <c r="L73" s="55">
        <v>81</v>
      </c>
      <c r="M73" s="42"/>
      <c r="O73" s="42"/>
      <c r="Q73" s="48"/>
      <c r="R73" s="34"/>
      <c r="S73" s="45"/>
      <c r="U73" s="42"/>
      <c r="W73" s="42"/>
      <c r="Y73" s="42"/>
    </row>
    <row r="74" spans="2:30" hidden="1" x14ac:dyDescent="0.3">
      <c r="B74" s="10" t="s">
        <v>27</v>
      </c>
      <c r="C74" s="10" t="s">
        <v>58</v>
      </c>
      <c r="D74" s="23"/>
      <c r="E74" s="9">
        <v>80</v>
      </c>
      <c r="F74" s="23">
        <f t="shared" si="15"/>
        <v>0.8</v>
      </c>
      <c r="G74" s="18"/>
      <c r="H74" s="51">
        <f t="shared" si="14"/>
        <v>80</v>
      </c>
      <c r="I74" s="8"/>
      <c r="J74" s="55">
        <v>80</v>
      </c>
      <c r="K74" s="42"/>
      <c r="M74" s="42"/>
      <c r="O74" s="42"/>
      <c r="Q74" s="48"/>
      <c r="R74" s="34"/>
      <c r="S74" s="45"/>
      <c r="U74" s="42"/>
      <c r="W74" s="42"/>
      <c r="Y74" s="42"/>
    </row>
    <row r="75" spans="2:30" hidden="1" x14ac:dyDescent="0.3">
      <c r="B75" s="15" t="s">
        <v>14</v>
      </c>
      <c r="C75" s="15" t="s">
        <v>224</v>
      </c>
      <c r="D75" s="23"/>
      <c r="E75" s="9">
        <v>80</v>
      </c>
      <c r="F75" s="23">
        <f t="shared" si="15"/>
        <v>0.8</v>
      </c>
      <c r="G75" s="18"/>
      <c r="H75" s="51">
        <f t="shared" si="14"/>
        <v>244</v>
      </c>
      <c r="I75" s="8"/>
      <c r="K75" s="42"/>
      <c r="M75" s="42"/>
      <c r="N75" s="55">
        <v>80</v>
      </c>
      <c r="O75" s="42"/>
      <c r="Q75" s="48"/>
      <c r="R75" s="34"/>
      <c r="S75" s="45"/>
      <c r="T75" s="34">
        <v>86</v>
      </c>
      <c r="U75" s="42"/>
      <c r="W75" s="42"/>
      <c r="X75" s="34">
        <v>78</v>
      </c>
      <c r="Y75" s="42"/>
    </row>
    <row r="76" spans="2:30" hidden="1" x14ac:dyDescent="0.3">
      <c r="B76" s="10" t="s">
        <v>47</v>
      </c>
      <c r="C76" s="10" t="s">
        <v>48</v>
      </c>
      <c r="D76" s="23"/>
      <c r="E76" s="9">
        <v>78</v>
      </c>
      <c r="F76" s="23">
        <f t="shared" si="15"/>
        <v>0.78</v>
      </c>
      <c r="G76" s="18"/>
      <c r="H76" s="51">
        <f t="shared" si="14"/>
        <v>78</v>
      </c>
      <c r="I76" s="8"/>
      <c r="J76" s="55">
        <v>78</v>
      </c>
      <c r="K76" s="42"/>
      <c r="M76" s="42"/>
      <c r="O76" s="42"/>
      <c r="Q76" s="48"/>
      <c r="R76" s="34"/>
      <c r="S76" s="45"/>
      <c r="U76" s="42"/>
      <c r="W76" s="42"/>
      <c r="Y76" s="42"/>
    </row>
    <row r="77" spans="2:30" hidden="1" x14ac:dyDescent="0.3">
      <c r="B77" s="17" t="s">
        <v>222</v>
      </c>
      <c r="C77" s="17" t="s">
        <v>223</v>
      </c>
      <c r="D77" s="23"/>
      <c r="E77" s="29">
        <v>78</v>
      </c>
      <c r="F77" s="23">
        <f t="shared" si="15"/>
        <v>0.78</v>
      </c>
      <c r="G77" s="11"/>
      <c r="H77" s="51">
        <f t="shared" si="14"/>
        <v>208</v>
      </c>
      <c r="I77" s="8"/>
      <c r="K77" s="42"/>
      <c r="M77" s="42"/>
      <c r="N77" s="55">
        <v>78</v>
      </c>
      <c r="O77" s="42"/>
      <c r="Q77" s="42"/>
      <c r="R77" s="34"/>
      <c r="S77" s="42"/>
      <c r="T77" s="37">
        <v>59</v>
      </c>
      <c r="U77" s="42"/>
      <c r="V77" s="37"/>
      <c r="W77" s="42"/>
      <c r="X77" s="37">
        <v>71</v>
      </c>
      <c r="Y77" s="42"/>
      <c r="Z77" s="37"/>
    </row>
    <row r="78" spans="2:30" hidden="1" x14ac:dyDescent="0.3">
      <c r="B78" s="10" t="s">
        <v>114</v>
      </c>
      <c r="C78" s="10" t="s">
        <v>107</v>
      </c>
      <c r="D78" s="23"/>
      <c r="E78" s="29">
        <v>166</v>
      </c>
      <c r="F78" s="23">
        <f>E78/200</f>
        <v>0.83</v>
      </c>
      <c r="G78" s="11"/>
      <c r="H78" s="51">
        <f t="shared" si="14"/>
        <v>242</v>
      </c>
      <c r="I78" s="8"/>
      <c r="J78" s="37">
        <v>76</v>
      </c>
      <c r="K78" s="42"/>
      <c r="L78" s="55">
        <v>81</v>
      </c>
      <c r="M78" s="42"/>
      <c r="N78" s="55">
        <v>85</v>
      </c>
      <c r="O78" s="42"/>
      <c r="Q78" s="48"/>
      <c r="R78" s="34"/>
      <c r="S78" s="45"/>
      <c r="U78" s="42"/>
      <c r="W78" s="42"/>
      <c r="Y78" s="42"/>
    </row>
    <row r="79" spans="2:30" hidden="1" x14ac:dyDescent="0.3">
      <c r="B79" s="17" t="s">
        <v>106</v>
      </c>
      <c r="C79" s="17" t="s">
        <v>107</v>
      </c>
      <c r="D79" s="23"/>
      <c r="E79" s="9">
        <v>167</v>
      </c>
      <c r="F79" s="23">
        <f>E79/200</f>
        <v>0.83499999999999996</v>
      </c>
      <c r="G79" s="18"/>
      <c r="H79" s="51">
        <f t="shared" si="14"/>
        <v>245</v>
      </c>
      <c r="I79" s="8"/>
      <c r="J79" s="34">
        <v>78</v>
      </c>
      <c r="K79" s="42"/>
      <c r="L79" s="55">
        <v>81</v>
      </c>
      <c r="M79" s="42"/>
      <c r="N79" s="55">
        <v>86</v>
      </c>
      <c r="O79" s="42"/>
      <c r="Q79" s="48"/>
      <c r="R79" s="34"/>
      <c r="S79" s="45"/>
      <c r="U79" s="42"/>
      <c r="W79" s="42"/>
      <c r="Y79" s="42"/>
    </row>
    <row r="80" spans="2:30" hidden="1" x14ac:dyDescent="0.3">
      <c r="B80" s="15" t="s">
        <v>108</v>
      </c>
      <c r="C80" s="15" t="s">
        <v>109</v>
      </c>
      <c r="D80" s="23"/>
      <c r="E80" s="29">
        <v>154</v>
      </c>
      <c r="F80" s="23">
        <f>E80/200</f>
        <v>0.77</v>
      </c>
      <c r="G80" s="11"/>
      <c r="H80" s="51">
        <f t="shared" si="14"/>
        <v>154</v>
      </c>
      <c r="I80" s="8"/>
      <c r="J80" s="57">
        <v>77</v>
      </c>
      <c r="K80" s="42"/>
      <c r="M80" s="42"/>
      <c r="N80" s="55">
        <v>77</v>
      </c>
      <c r="O80" s="42"/>
      <c r="Q80" s="42"/>
      <c r="R80" s="34"/>
      <c r="S80" s="42"/>
      <c r="T80" s="37"/>
      <c r="U80" s="42"/>
      <c r="V80" s="37"/>
      <c r="W80" s="42"/>
      <c r="X80" s="37"/>
      <c r="Y80" s="42"/>
      <c r="Z80" s="37"/>
    </row>
    <row r="81" spans="2:27" hidden="1" x14ac:dyDescent="0.3">
      <c r="B81" s="17" t="s">
        <v>229</v>
      </c>
      <c r="C81" s="17" t="s">
        <v>129</v>
      </c>
      <c r="D81" s="23"/>
      <c r="E81" s="9">
        <v>77</v>
      </c>
      <c r="F81" s="23">
        <f>E81/100</f>
        <v>0.77</v>
      </c>
      <c r="G81" s="18"/>
      <c r="H81" s="51">
        <f t="shared" si="14"/>
        <v>77</v>
      </c>
      <c r="I81" s="8"/>
      <c r="K81" s="42"/>
      <c r="M81" s="42"/>
      <c r="N81" s="55">
        <v>77</v>
      </c>
      <c r="O81" s="42"/>
      <c r="Q81" s="42"/>
      <c r="R81" s="34"/>
      <c r="S81" s="42"/>
      <c r="T81" s="37"/>
      <c r="U81" s="42"/>
      <c r="V81" s="37"/>
      <c r="W81" s="42"/>
      <c r="X81" s="37"/>
      <c r="Y81" s="42"/>
      <c r="Z81" s="37"/>
    </row>
    <row r="82" spans="2:27" hidden="1" x14ac:dyDescent="0.3">
      <c r="B82" s="10" t="s">
        <v>111</v>
      </c>
      <c r="C82" s="10" t="s">
        <v>45</v>
      </c>
      <c r="D82" s="23"/>
      <c r="E82" s="29">
        <v>76</v>
      </c>
      <c r="F82" s="23">
        <f>E82/100</f>
        <v>0.76</v>
      </c>
      <c r="G82" s="11"/>
      <c r="H82" s="51">
        <f t="shared" si="14"/>
        <v>76</v>
      </c>
      <c r="I82" s="8"/>
      <c r="J82" s="57">
        <v>76</v>
      </c>
      <c r="K82" s="42"/>
      <c r="M82" s="42"/>
      <c r="O82" s="43"/>
      <c r="P82" s="35"/>
      <c r="Q82" s="43"/>
      <c r="R82" s="35"/>
      <c r="S82" s="43"/>
      <c r="T82" s="44"/>
      <c r="U82" s="43"/>
      <c r="V82" s="44"/>
      <c r="W82" s="43"/>
      <c r="X82" s="44"/>
      <c r="Y82" s="43"/>
      <c r="Z82" s="44"/>
    </row>
    <row r="83" spans="2:27" hidden="1" x14ac:dyDescent="0.3">
      <c r="B83" s="10" t="s">
        <v>20</v>
      </c>
      <c r="C83" s="10" t="s">
        <v>101</v>
      </c>
      <c r="D83" s="23"/>
      <c r="E83" s="9">
        <v>76</v>
      </c>
      <c r="F83" s="23">
        <f>E83/100</f>
        <v>0.76</v>
      </c>
      <c r="G83" s="18"/>
      <c r="H83" s="51">
        <f t="shared" si="14"/>
        <v>76</v>
      </c>
      <c r="I83" s="8"/>
      <c r="J83" s="55">
        <v>76</v>
      </c>
      <c r="K83" s="42"/>
      <c r="M83" s="42"/>
      <c r="O83" s="42"/>
      <c r="P83" s="37"/>
      <c r="Q83" s="42"/>
      <c r="R83" s="37"/>
      <c r="S83" s="42"/>
      <c r="T83" s="37"/>
      <c r="U83" s="42"/>
      <c r="V83" s="37"/>
      <c r="W83" s="42"/>
      <c r="X83" s="37"/>
      <c r="Y83" s="42"/>
      <c r="Z83" s="37"/>
      <c r="AA83" s="58"/>
    </row>
    <row r="84" spans="2:27" hidden="1" x14ac:dyDescent="0.3">
      <c r="B84" s="15" t="s">
        <v>65</v>
      </c>
      <c r="C84" s="15" t="s">
        <v>104</v>
      </c>
      <c r="D84" s="23"/>
      <c r="E84" s="9">
        <v>150</v>
      </c>
      <c r="F84" s="23">
        <f>E84/200</f>
        <v>0.75</v>
      </c>
      <c r="G84" s="18"/>
      <c r="H84" s="51">
        <f t="shared" si="14"/>
        <v>150</v>
      </c>
      <c r="I84" s="8"/>
      <c r="J84" s="55">
        <v>81</v>
      </c>
      <c r="K84" s="42"/>
      <c r="M84" s="42"/>
      <c r="N84" s="55">
        <v>69</v>
      </c>
      <c r="O84" s="42"/>
      <c r="Q84" s="42"/>
      <c r="R84" s="34"/>
      <c r="S84" s="42"/>
      <c r="T84" s="37"/>
      <c r="U84" s="42"/>
      <c r="V84" s="37"/>
      <c r="W84" s="42"/>
      <c r="X84" s="37"/>
      <c r="Y84" s="42"/>
      <c r="Z84" s="37"/>
    </row>
    <row r="85" spans="2:27" hidden="1" x14ac:dyDescent="0.3">
      <c r="B85" s="10" t="s">
        <v>236</v>
      </c>
      <c r="C85" s="10" t="s">
        <v>218</v>
      </c>
      <c r="D85" s="23"/>
      <c r="E85" s="9">
        <v>75</v>
      </c>
      <c r="F85" s="23">
        <f t="shared" ref="F85:F90" si="16">E85/100</f>
        <v>0.75</v>
      </c>
      <c r="G85" s="18"/>
      <c r="H85" s="51">
        <f t="shared" si="14"/>
        <v>75</v>
      </c>
      <c r="I85" s="8"/>
      <c r="K85" s="42"/>
      <c r="M85" s="42"/>
      <c r="N85" s="55">
        <v>75</v>
      </c>
      <c r="O85" s="42"/>
      <c r="Q85" s="48"/>
      <c r="R85" s="34"/>
      <c r="S85" s="45"/>
      <c r="U85" s="42"/>
      <c r="W85" s="42"/>
      <c r="Y85" s="42"/>
    </row>
    <row r="86" spans="2:27" hidden="1" x14ac:dyDescent="0.3">
      <c r="B86" s="10" t="s">
        <v>239</v>
      </c>
      <c r="C86" s="10" t="s">
        <v>240</v>
      </c>
      <c r="D86" s="23"/>
      <c r="E86" s="29">
        <v>73</v>
      </c>
      <c r="F86" s="23">
        <f t="shared" si="16"/>
        <v>0.73</v>
      </c>
      <c r="G86" s="11"/>
      <c r="H86" s="51">
        <f t="shared" si="14"/>
        <v>73</v>
      </c>
      <c r="I86" s="8"/>
      <c r="J86" s="37"/>
      <c r="K86" s="42"/>
      <c r="M86" s="42"/>
      <c r="N86" s="55">
        <v>73</v>
      </c>
      <c r="O86" s="42"/>
      <c r="Q86" s="42"/>
      <c r="R86" s="34"/>
      <c r="S86" s="42"/>
      <c r="T86" s="37"/>
      <c r="U86" s="42"/>
      <c r="V86" s="37"/>
      <c r="W86" s="42"/>
      <c r="X86" s="37"/>
      <c r="Y86" s="42"/>
      <c r="Z86" s="37"/>
    </row>
    <row r="87" spans="2:27" hidden="1" x14ac:dyDescent="0.3">
      <c r="B87" s="15" t="s">
        <v>208</v>
      </c>
      <c r="C87" s="15" t="s">
        <v>12</v>
      </c>
      <c r="D87" s="23"/>
      <c r="E87" s="9">
        <v>71</v>
      </c>
      <c r="F87" s="23">
        <f t="shared" si="16"/>
        <v>0.71</v>
      </c>
      <c r="G87" s="18"/>
      <c r="H87" s="51">
        <f t="shared" si="14"/>
        <v>71</v>
      </c>
      <c r="I87" s="8"/>
      <c r="K87" s="42"/>
      <c r="L87" s="55">
        <v>71</v>
      </c>
      <c r="M87" s="42"/>
      <c r="O87" s="42"/>
      <c r="Q87" s="48"/>
      <c r="R87" s="34"/>
      <c r="S87" s="45"/>
      <c r="U87" s="42"/>
      <c r="W87" s="42"/>
      <c r="Y87" s="42"/>
    </row>
    <row r="88" spans="2:27" hidden="1" x14ac:dyDescent="0.3">
      <c r="B88" s="10" t="s">
        <v>225</v>
      </c>
      <c r="C88" s="10" t="s">
        <v>226</v>
      </c>
      <c r="D88" s="23"/>
      <c r="E88" s="29">
        <v>71</v>
      </c>
      <c r="F88" s="23">
        <f t="shared" si="16"/>
        <v>0.71</v>
      </c>
      <c r="G88" s="11"/>
      <c r="H88" s="51">
        <f t="shared" si="14"/>
        <v>71</v>
      </c>
      <c r="I88" s="8"/>
      <c r="J88" s="37"/>
      <c r="K88" s="42"/>
      <c r="M88" s="42"/>
      <c r="N88" s="55">
        <v>71</v>
      </c>
      <c r="O88" s="42"/>
      <c r="Q88" s="42"/>
      <c r="R88" s="34"/>
      <c r="S88" s="42"/>
      <c r="T88" s="37"/>
      <c r="U88" s="42"/>
      <c r="V88" s="37"/>
      <c r="W88" s="42"/>
      <c r="X88" s="37"/>
      <c r="Y88" s="42"/>
      <c r="Z88" s="37"/>
    </row>
    <row r="89" spans="2:27" hidden="1" x14ac:dyDescent="0.3">
      <c r="B89" s="15" t="s">
        <v>227</v>
      </c>
      <c r="C89" s="15" t="s">
        <v>228</v>
      </c>
      <c r="D89" s="23"/>
      <c r="E89" s="9">
        <v>71</v>
      </c>
      <c r="F89" s="23">
        <f t="shared" si="16"/>
        <v>0.71</v>
      </c>
      <c r="G89" s="18"/>
      <c r="H89" s="51">
        <f t="shared" si="14"/>
        <v>233</v>
      </c>
      <c r="I89" s="8"/>
      <c r="K89" s="42"/>
      <c r="M89" s="42"/>
      <c r="N89" s="55">
        <v>71</v>
      </c>
      <c r="O89" s="42"/>
      <c r="Q89" s="48"/>
      <c r="R89" s="34"/>
      <c r="S89" s="45"/>
      <c r="T89" s="34">
        <v>85</v>
      </c>
      <c r="U89" s="42"/>
      <c r="W89" s="42"/>
      <c r="X89" s="34">
        <v>77</v>
      </c>
      <c r="Y89" s="42"/>
    </row>
    <row r="90" spans="2:27" hidden="1" x14ac:dyDescent="0.3">
      <c r="B90" s="10" t="s">
        <v>34</v>
      </c>
      <c r="C90" s="10" t="s">
        <v>118</v>
      </c>
      <c r="D90" s="23"/>
      <c r="E90" s="9">
        <v>70</v>
      </c>
      <c r="F90" s="23">
        <f t="shared" si="16"/>
        <v>0.7</v>
      </c>
      <c r="G90" s="18"/>
      <c r="H90" s="51">
        <f t="shared" si="14"/>
        <v>70</v>
      </c>
      <c r="I90" s="8"/>
      <c r="J90" s="55">
        <v>70</v>
      </c>
      <c r="K90" s="42"/>
      <c r="M90" s="42"/>
      <c r="O90" s="42"/>
      <c r="Q90" s="42"/>
      <c r="R90" s="34"/>
      <c r="S90" s="42"/>
      <c r="T90" s="37"/>
      <c r="U90" s="42"/>
      <c r="V90" s="37"/>
      <c r="W90" s="42"/>
      <c r="X90" s="37"/>
      <c r="Y90" s="42"/>
      <c r="Z90" s="37"/>
    </row>
    <row r="91" spans="2:27" hidden="1" x14ac:dyDescent="0.3">
      <c r="B91" s="10" t="s">
        <v>195</v>
      </c>
      <c r="C91" s="10" t="s">
        <v>196</v>
      </c>
      <c r="D91" s="23"/>
      <c r="E91" s="29">
        <v>139</v>
      </c>
      <c r="F91" s="23">
        <f>E91/200</f>
        <v>0.69499999999999995</v>
      </c>
      <c r="G91" s="11"/>
      <c r="H91" s="51">
        <f t="shared" si="14"/>
        <v>287</v>
      </c>
      <c r="I91" s="8"/>
      <c r="J91" s="37"/>
      <c r="K91" s="42"/>
      <c r="L91" s="55">
        <v>70</v>
      </c>
      <c r="M91" s="42"/>
      <c r="N91" s="55">
        <v>69</v>
      </c>
      <c r="O91" s="42"/>
      <c r="Q91" s="42"/>
      <c r="R91" s="34"/>
      <c r="S91" s="42"/>
      <c r="T91" s="37"/>
      <c r="U91" s="42"/>
      <c r="V91" s="37">
        <v>68</v>
      </c>
      <c r="W91" s="42"/>
      <c r="X91" s="37"/>
      <c r="Y91" s="42"/>
      <c r="Z91" s="37">
        <v>80</v>
      </c>
    </row>
    <row r="92" spans="2:27" hidden="1" x14ac:dyDescent="0.3">
      <c r="B92" s="17" t="s">
        <v>220</v>
      </c>
      <c r="C92" s="17" t="s">
        <v>221</v>
      </c>
      <c r="D92" s="23"/>
      <c r="E92" s="29">
        <v>69</v>
      </c>
      <c r="F92" s="23">
        <f>E92/100</f>
        <v>0.69</v>
      </c>
      <c r="G92" s="11"/>
      <c r="H92" s="51">
        <f t="shared" si="14"/>
        <v>307</v>
      </c>
      <c r="I92" s="8"/>
      <c r="K92" s="42"/>
      <c r="M92" s="42"/>
      <c r="N92" s="55">
        <v>69</v>
      </c>
      <c r="O92" s="42"/>
      <c r="Q92" s="42"/>
      <c r="R92" s="34">
        <v>57</v>
      </c>
      <c r="S92" s="42"/>
      <c r="T92" s="37"/>
      <c r="U92" s="42"/>
      <c r="V92" s="37">
        <v>54</v>
      </c>
      <c r="W92" s="42"/>
      <c r="X92" s="37">
        <v>64</v>
      </c>
      <c r="Y92" s="42"/>
      <c r="Z92" s="37">
        <v>63</v>
      </c>
    </row>
    <row r="93" spans="2:27" hidden="1" x14ac:dyDescent="0.3">
      <c r="B93" s="17" t="s">
        <v>185</v>
      </c>
      <c r="C93" s="17" t="s">
        <v>186</v>
      </c>
      <c r="D93" s="23"/>
      <c r="E93" s="9">
        <v>67</v>
      </c>
      <c r="F93" s="23">
        <f>E93/100</f>
        <v>0.67</v>
      </c>
      <c r="G93" s="18"/>
      <c r="H93" s="51">
        <f t="shared" si="14"/>
        <v>135</v>
      </c>
      <c r="I93" s="8"/>
      <c r="K93" s="42"/>
      <c r="L93" s="55">
        <v>67</v>
      </c>
      <c r="M93" s="42"/>
      <c r="O93" s="42"/>
      <c r="Q93" s="48"/>
      <c r="R93" s="34">
        <v>68</v>
      </c>
      <c r="S93" s="45"/>
      <c r="U93" s="42"/>
      <c r="W93" s="42"/>
      <c r="Y93" s="42"/>
    </row>
    <row r="94" spans="2:27" hidden="1" x14ac:dyDescent="0.3">
      <c r="B94" s="10" t="s">
        <v>13</v>
      </c>
      <c r="C94" s="10" t="s">
        <v>209</v>
      </c>
      <c r="D94" s="23"/>
      <c r="E94" s="29">
        <v>66</v>
      </c>
      <c r="F94" s="23">
        <f>E94/100</f>
        <v>0.66</v>
      </c>
      <c r="G94" s="11"/>
      <c r="H94" s="51">
        <f t="shared" si="14"/>
        <v>66</v>
      </c>
      <c r="I94" s="8"/>
      <c r="K94" s="42"/>
      <c r="L94" s="55">
        <v>66</v>
      </c>
      <c r="M94" s="42"/>
      <c r="O94" s="42"/>
      <c r="Q94" s="42"/>
      <c r="R94" s="34"/>
      <c r="S94" s="42"/>
      <c r="T94" s="37"/>
      <c r="U94" s="42"/>
      <c r="V94" s="37"/>
      <c r="W94" s="42"/>
      <c r="X94" s="37"/>
      <c r="Y94" s="42"/>
      <c r="Z94" s="37"/>
    </row>
    <row r="95" spans="2:27" hidden="1" x14ac:dyDescent="0.3">
      <c r="B95" s="17" t="s">
        <v>53</v>
      </c>
      <c r="C95" s="17" t="s">
        <v>123</v>
      </c>
      <c r="D95" s="23"/>
      <c r="E95" s="9">
        <v>132</v>
      </c>
      <c r="F95" s="23">
        <f>E95/200</f>
        <v>0.66</v>
      </c>
      <c r="G95" s="18"/>
      <c r="H95" s="51">
        <f t="shared" si="14"/>
        <v>132</v>
      </c>
      <c r="I95" s="8"/>
      <c r="J95" s="55">
        <v>65</v>
      </c>
      <c r="K95" s="42"/>
      <c r="M95" s="42"/>
      <c r="N95" s="55">
        <v>67</v>
      </c>
      <c r="O95" s="42"/>
      <c r="Q95" s="42"/>
      <c r="R95" s="34"/>
      <c r="S95" s="42"/>
      <c r="T95" s="37"/>
      <c r="U95" s="42"/>
      <c r="V95" s="37"/>
      <c r="W95" s="42"/>
      <c r="X95" s="37"/>
      <c r="Y95" s="42"/>
      <c r="Z95" s="37"/>
    </row>
    <row r="96" spans="2:27" hidden="1" x14ac:dyDescent="0.3">
      <c r="B96" s="17" t="s">
        <v>219</v>
      </c>
      <c r="C96" s="17" t="s">
        <v>62</v>
      </c>
      <c r="D96" s="23"/>
      <c r="E96" s="9">
        <v>60</v>
      </c>
      <c r="F96" s="23">
        <f>E96/100</f>
        <v>0.6</v>
      </c>
      <c r="G96" s="18"/>
      <c r="H96" s="51">
        <f t="shared" si="14"/>
        <v>123</v>
      </c>
      <c r="I96" s="8"/>
      <c r="K96" s="42"/>
      <c r="M96" s="42"/>
      <c r="N96" s="55">
        <v>60</v>
      </c>
      <c r="O96" s="42"/>
      <c r="Q96" s="48"/>
      <c r="R96" s="34">
        <v>63</v>
      </c>
      <c r="S96" s="45"/>
      <c r="U96" s="42"/>
      <c r="W96" s="42"/>
      <c r="Y96" s="42"/>
    </row>
    <row r="97" spans="2:26" hidden="1" x14ac:dyDescent="0.3">
      <c r="B97" s="17" t="s">
        <v>237</v>
      </c>
      <c r="C97" s="17" t="s">
        <v>238</v>
      </c>
      <c r="D97" s="23"/>
      <c r="E97" s="29">
        <v>60</v>
      </c>
      <c r="F97" s="23">
        <f>E97/100</f>
        <v>0.6</v>
      </c>
      <c r="G97" s="11"/>
      <c r="H97" s="51">
        <f t="shared" si="14"/>
        <v>111</v>
      </c>
      <c r="I97" s="8"/>
      <c r="J97" s="37"/>
      <c r="K97" s="42"/>
      <c r="M97" s="42"/>
      <c r="N97" s="55">
        <v>60</v>
      </c>
      <c r="O97" s="42"/>
      <c r="Q97" s="42"/>
      <c r="R97" s="34"/>
      <c r="S97" s="42"/>
      <c r="T97" s="37"/>
      <c r="U97" s="42"/>
      <c r="V97" s="37"/>
      <c r="W97" s="42"/>
      <c r="X97" s="37"/>
      <c r="Y97" s="42"/>
      <c r="Z97" s="37">
        <v>51</v>
      </c>
    </row>
    <row r="98" spans="2:26" hidden="1" x14ac:dyDescent="0.3">
      <c r="B98" s="17" t="s">
        <v>187</v>
      </c>
      <c r="C98" s="17" t="s">
        <v>188</v>
      </c>
      <c r="D98" s="23"/>
      <c r="E98" s="29">
        <v>59</v>
      </c>
      <c r="F98" s="23">
        <f>E98/100</f>
        <v>0.59</v>
      </c>
      <c r="G98" s="11"/>
      <c r="H98" s="51">
        <f t="shared" si="14"/>
        <v>103</v>
      </c>
      <c r="I98" s="8"/>
      <c r="K98" s="42"/>
      <c r="L98" s="55">
        <v>59</v>
      </c>
      <c r="M98" s="42"/>
      <c r="O98" s="42"/>
      <c r="Q98" s="48"/>
      <c r="R98" s="34">
        <v>44</v>
      </c>
      <c r="S98" s="45"/>
      <c r="U98" s="42"/>
      <c r="W98" s="42"/>
      <c r="Y98" s="42"/>
    </row>
    <row r="99" spans="2:26" hidden="1" x14ac:dyDescent="0.3">
      <c r="B99" s="15" t="s">
        <v>128</v>
      </c>
      <c r="C99" s="15" t="s">
        <v>101</v>
      </c>
      <c r="D99" s="23"/>
      <c r="E99" s="9">
        <v>57</v>
      </c>
      <c r="F99" s="23">
        <f>E99/100</f>
        <v>0.56999999999999995</v>
      </c>
      <c r="G99" s="18"/>
      <c r="H99" s="51">
        <f t="shared" si="14"/>
        <v>57</v>
      </c>
      <c r="I99" s="8"/>
      <c r="J99" s="55">
        <v>57</v>
      </c>
      <c r="K99" s="42"/>
      <c r="M99" s="42"/>
      <c r="O99" s="42"/>
      <c r="Q99" s="42"/>
      <c r="R99" s="34"/>
      <c r="S99" s="42"/>
      <c r="T99" s="37"/>
      <c r="U99" s="42"/>
      <c r="V99" s="37"/>
      <c r="W99" s="42"/>
      <c r="X99" s="37"/>
      <c r="Y99" s="42"/>
      <c r="Z99" s="37"/>
    </row>
    <row r="100" spans="2:26" hidden="1" x14ac:dyDescent="0.3">
      <c r="B100" s="17" t="s">
        <v>132</v>
      </c>
      <c r="C100" s="17" t="s">
        <v>104</v>
      </c>
      <c r="D100" s="23"/>
      <c r="E100" s="9">
        <v>113</v>
      </c>
      <c r="F100" s="23">
        <f>E100/200</f>
        <v>0.56499999999999995</v>
      </c>
      <c r="G100" s="18"/>
      <c r="H100" s="51">
        <f t="shared" si="14"/>
        <v>113</v>
      </c>
      <c r="I100" s="8"/>
      <c r="J100" s="55">
        <v>52</v>
      </c>
      <c r="K100" s="42"/>
      <c r="M100" s="42"/>
      <c r="N100" s="55">
        <v>61</v>
      </c>
      <c r="O100" s="42"/>
      <c r="Q100" s="42"/>
      <c r="R100" s="34"/>
      <c r="S100" s="42"/>
      <c r="T100" s="37"/>
      <c r="U100" s="42"/>
      <c r="V100" s="37"/>
      <c r="W100" s="42"/>
      <c r="X100" s="37"/>
      <c r="Y100" s="42"/>
      <c r="Z100" s="37"/>
    </row>
    <row r="101" spans="2:26" hidden="1" x14ac:dyDescent="0.3">
      <c r="B101" s="17" t="s">
        <v>243</v>
      </c>
      <c r="C101" s="17" t="s">
        <v>133</v>
      </c>
      <c r="D101" s="23"/>
      <c r="E101" s="29">
        <v>54</v>
      </c>
      <c r="F101" s="23">
        <f>E101/100</f>
        <v>0.54</v>
      </c>
      <c r="G101" s="11"/>
      <c r="H101" s="51">
        <f t="shared" si="14"/>
        <v>54</v>
      </c>
      <c r="I101" s="8"/>
      <c r="K101" s="42"/>
      <c r="M101" s="42"/>
      <c r="N101" s="55">
        <v>54</v>
      </c>
      <c r="O101" s="42"/>
      <c r="Q101" s="42"/>
      <c r="R101" s="34"/>
      <c r="S101" s="42"/>
      <c r="T101" s="37"/>
      <c r="U101" s="42"/>
      <c r="V101" s="37"/>
      <c r="W101" s="42"/>
      <c r="X101" s="37"/>
      <c r="Y101" s="42"/>
      <c r="Z101" s="37"/>
    </row>
    <row r="102" spans="2:26" hidden="1" x14ac:dyDescent="0.3">
      <c r="B102" s="17" t="s">
        <v>216</v>
      </c>
      <c r="C102" s="17" t="s">
        <v>68</v>
      </c>
      <c r="D102" s="23"/>
      <c r="E102" s="29">
        <v>51</v>
      </c>
      <c r="F102" s="23">
        <f>E102/100</f>
        <v>0.51</v>
      </c>
      <c r="G102" s="11"/>
      <c r="H102" s="51">
        <f t="shared" si="14"/>
        <v>51</v>
      </c>
      <c r="I102" s="8"/>
      <c r="J102" s="37"/>
      <c r="K102" s="42"/>
      <c r="L102" s="55">
        <v>51</v>
      </c>
      <c r="M102" s="42"/>
      <c r="O102" s="42"/>
      <c r="Q102" s="48"/>
      <c r="R102" s="34"/>
      <c r="S102" s="45"/>
      <c r="U102" s="42"/>
      <c r="W102" s="42"/>
      <c r="Y102" s="42"/>
    </row>
    <row r="103" spans="2:26" hidden="1" x14ac:dyDescent="0.3">
      <c r="B103" s="15" t="s">
        <v>49</v>
      </c>
      <c r="C103" s="15" t="s">
        <v>48</v>
      </c>
      <c r="D103" s="23"/>
      <c r="E103" s="9">
        <v>49</v>
      </c>
      <c r="F103" s="23">
        <f>E103/100</f>
        <v>0.49</v>
      </c>
      <c r="G103" s="18"/>
      <c r="H103" s="51">
        <f t="shared" si="14"/>
        <v>49</v>
      </c>
      <c r="I103" s="8"/>
      <c r="J103" s="55">
        <v>49</v>
      </c>
      <c r="K103" s="42"/>
      <c r="M103" s="42"/>
      <c r="O103" s="42"/>
      <c r="Q103" s="48"/>
      <c r="R103" s="34"/>
      <c r="S103" s="45"/>
      <c r="U103" s="42"/>
      <c r="W103" s="42"/>
      <c r="Y103" s="42"/>
    </row>
    <row r="104" spans="2:26" hidden="1" x14ac:dyDescent="0.3">
      <c r="B104" s="17" t="s">
        <v>242</v>
      </c>
      <c r="C104" s="17" t="s">
        <v>233</v>
      </c>
      <c r="D104" s="23"/>
      <c r="E104" s="9">
        <v>36</v>
      </c>
      <c r="F104" s="23">
        <f>E104/100</f>
        <v>0.36</v>
      </c>
      <c r="G104" s="18"/>
      <c r="H104" s="51">
        <f t="shared" si="14"/>
        <v>36</v>
      </c>
      <c r="I104" s="8"/>
      <c r="K104" s="42"/>
      <c r="M104" s="42"/>
      <c r="N104" s="55">
        <v>36</v>
      </c>
      <c r="O104" s="42"/>
      <c r="Q104" s="48"/>
      <c r="R104" s="34"/>
      <c r="S104" s="45"/>
      <c r="U104" s="42"/>
      <c r="W104" s="42"/>
      <c r="Y104" s="42"/>
    </row>
    <row r="105" spans="2:26" hidden="1" x14ac:dyDescent="0.3">
      <c r="B105" s="10" t="s">
        <v>20</v>
      </c>
      <c r="C105" s="10" t="s">
        <v>241</v>
      </c>
      <c r="D105" s="23"/>
      <c r="E105" s="29">
        <v>34</v>
      </c>
      <c r="F105" s="23">
        <f>E105/100</f>
        <v>0.34</v>
      </c>
      <c r="G105" s="11"/>
      <c r="H105" s="51">
        <f t="shared" si="14"/>
        <v>34</v>
      </c>
      <c r="I105" s="8"/>
      <c r="J105" s="37"/>
      <c r="K105" s="42"/>
      <c r="M105" s="42"/>
      <c r="N105" s="61">
        <v>34</v>
      </c>
      <c r="O105" s="43"/>
      <c r="P105" s="35"/>
      <c r="Q105" s="43"/>
      <c r="R105" s="35"/>
      <c r="S105" s="43"/>
      <c r="T105" s="44"/>
      <c r="U105" s="43"/>
      <c r="V105" s="44"/>
      <c r="W105" s="43"/>
      <c r="X105" s="44"/>
      <c r="Y105" s="43"/>
      <c r="Z105" s="44"/>
    </row>
    <row r="106" spans="2:26" hidden="1" x14ac:dyDescent="0.3">
      <c r="B106" s="10" t="s">
        <v>289</v>
      </c>
      <c r="C106" s="10" t="s">
        <v>290</v>
      </c>
      <c r="D106" s="23"/>
      <c r="E106" s="9">
        <v>121</v>
      </c>
      <c r="F106" s="67">
        <v>0.55000000000000004</v>
      </c>
      <c r="G106" s="18"/>
      <c r="H106" s="51">
        <f t="shared" si="14"/>
        <v>254</v>
      </c>
      <c r="I106" s="8"/>
      <c r="K106" s="42"/>
      <c r="L106" s="34">
        <v>66</v>
      </c>
      <c r="M106" s="42"/>
      <c r="N106" s="34">
        <v>55</v>
      </c>
      <c r="O106" s="42"/>
      <c r="Q106" s="48"/>
      <c r="R106" s="68"/>
      <c r="S106" s="45"/>
      <c r="U106" s="42"/>
      <c r="W106" s="42"/>
      <c r="X106" s="34">
        <v>69</v>
      </c>
      <c r="Y106" s="42"/>
      <c r="Z106" s="34">
        <v>64</v>
      </c>
    </row>
    <row r="107" spans="2:26" hidden="1" x14ac:dyDescent="0.3">
      <c r="B107" s="10" t="s">
        <v>280</v>
      </c>
      <c r="C107" s="10" t="s">
        <v>303</v>
      </c>
      <c r="G107" s="18"/>
      <c r="H107" s="51">
        <f t="shared" si="14"/>
        <v>216</v>
      </c>
      <c r="I107" s="8"/>
      <c r="K107" s="42"/>
      <c r="M107" s="42"/>
      <c r="O107" s="42"/>
      <c r="Q107" s="48"/>
      <c r="S107" s="45"/>
      <c r="U107" s="42"/>
      <c r="V107" s="34">
        <v>70</v>
      </c>
      <c r="W107" s="42"/>
      <c r="X107" s="34">
        <v>67</v>
      </c>
      <c r="Y107" s="42"/>
      <c r="Z107" s="34">
        <v>79</v>
      </c>
    </row>
    <row r="108" spans="2:26" hidden="1" x14ac:dyDescent="0.3">
      <c r="B108" s="10" t="s">
        <v>304</v>
      </c>
      <c r="C108" s="10" t="s">
        <v>305</v>
      </c>
      <c r="G108" s="18"/>
      <c r="H108" s="51">
        <f t="shared" si="14"/>
        <v>85</v>
      </c>
      <c r="I108" s="8"/>
      <c r="K108" s="42"/>
      <c r="M108" s="42"/>
      <c r="O108" s="42"/>
      <c r="Q108" s="48"/>
      <c r="S108" s="45"/>
      <c r="U108" s="42"/>
      <c r="V108" s="34">
        <v>85</v>
      </c>
      <c r="W108" s="42"/>
      <c r="Y108" s="42"/>
    </row>
    <row r="109" spans="2:26" hidden="1" x14ac:dyDescent="0.3">
      <c r="B109" s="10" t="s">
        <v>306</v>
      </c>
      <c r="C109" s="10" t="s">
        <v>305</v>
      </c>
      <c r="G109" s="18"/>
      <c r="H109" s="51">
        <f t="shared" si="14"/>
        <v>61</v>
      </c>
      <c r="I109" s="8"/>
      <c r="K109" s="42"/>
      <c r="M109" s="42"/>
      <c r="O109" s="42"/>
      <c r="Q109" s="48"/>
      <c r="S109" s="45"/>
      <c r="U109" s="42"/>
      <c r="V109" s="34">
        <v>61</v>
      </c>
      <c r="W109" s="42"/>
      <c r="Y109" s="42"/>
    </row>
    <row r="110" spans="2:26" hidden="1" x14ac:dyDescent="0.3">
      <c r="B110" s="10" t="s">
        <v>307</v>
      </c>
      <c r="C110" s="10" t="s">
        <v>308</v>
      </c>
      <c r="G110" s="18"/>
      <c r="H110" s="51">
        <f t="shared" si="14"/>
        <v>57</v>
      </c>
      <c r="I110" s="8"/>
      <c r="K110" s="42"/>
      <c r="M110" s="42"/>
      <c r="O110" s="42"/>
      <c r="Q110" s="48"/>
      <c r="S110" s="45"/>
      <c r="U110" s="42"/>
      <c r="V110" s="34">
        <v>57</v>
      </c>
      <c r="W110" s="42"/>
      <c r="Y110" s="42"/>
    </row>
    <row r="111" spans="2:26" hidden="1" x14ac:dyDescent="0.3">
      <c r="B111" s="10" t="s">
        <v>309</v>
      </c>
      <c r="C111" s="10" t="s">
        <v>308</v>
      </c>
      <c r="G111" s="18"/>
      <c r="H111" s="51">
        <f t="shared" si="14"/>
        <v>68</v>
      </c>
      <c r="I111" s="8"/>
      <c r="K111" s="42"/>
      <c r="M111" s="42"/>
      <c r="O111" s="42"/>
      <c r="Q111" s="48"/>
      <c r="S111" s="45"/>
      <c r="U111" s="42"/>
      <c r="V111" s="34">
        <v>68</v>
      </c>
      <c r="W111" s="42"/>
      <c r="Y111" s="42"/>
    </row>
    <row r="112" spans="2:26" hidden="1" x14ac:dyDescent="0.3">
      <c r="B112" s="10" t="s">
        <v>310</v>
      </c>
      <c r="C112" s="10" t="s">
        <v>311</v>
      </c>
      <c r="G112" s="18"/>
      <c r="H112" s="51">
        <f t="shared" si="14"/>
        <v>35</v>
      </c>
      <c r="I112" s="8"/>
      <c r="K112" s="42"/>
      <c r="M112" s="42"/>
      <c r="O112" s="42"/>
      <c r="Q112" s="48"/>
      <c r="S112" s="45"/>
      <c r="U112" s="42"/>
      <c r="V112" s="34">
        <v>35</v>
      </c>
      <c r="W112" s="42"/>
      <c r="Y112" s="42"/>
    </row>
    <row r="113" spans="2:27" hidden="1" x14ac:dyDescent="0.3">
      <c r="B113" s="10" t="s">
        <v>312</v>
      </c>
      <c r="C113" s="10" t="s">
        <v>313</v>
      </c>
      <c r="G113" s="18"/>
      <c r="H113" s="51">
        <f t="shared" si="14"/>
        <v>144</v>
      </c>
      <c r="I113" s="8"/>
      <c r="K113" s="42"/>
      <c r="M113" s="42"/>
      <c r="O113" s="42"/>
      <c r="Q113" s="48"/>
      <c r="S113" s="45"/>
      <c r="U113" s="42"/>
      <c r="V113" s="34">
        <v>66</v>
      </c>
      <c r="W113" s="42"/>
      <c r="X113" s="34">
        <v>78</v>
      </c>
      <c r="Y113" s="42"/>
    </row>
    <row r="114" spans="2:27" hidden="1" x14ac:dyDescent="0.3">
      <c r="B114" s="17" t="s">
        <v>99</v>
      </c>
      <c r="C114" s="17" t="s">
        <v>100</v>
      </c>
      <c r="D114" s="23">
        <f t="shared" ref="D114:D123" si="17">H114/AA114</f>
        <v>0.87666666666666671</v>
      </c>
      <c r="E114" s="9">
        <v>179</v>
      </c>
      <c r="F114" s="23">
        <f>E114/200</f>
        <v>0.89500000000000002</v>
      </c>
      <c r="G114" s="18"/>
      <c r="H114" s="51">
        <f t="shared" ref="H114:H134" si="18">SUM(J114,L114,N114, P114,R114,T114,V114,X114,Z114)</f>
        <v>263</v>
      </c>
      <c r="I114" s="8"/>
      <c r="J114" s="55">
        <v>86</v>
      </c>
      <c r="K114" s="42"/>
      <c r="L114" s="55">
        <v>93</v>
      </c>
      <c r="M114" s="42"/>
      <c r="N114" s="34">
        <v>84</v>
      </c>
      <c r="O114" s="42"/>
      <c r="Q114" s="48"/>
      <c r="R114" s="34"/>
      <c r="S114" s="45"/>
      <c r="U114" s="42"/>
      <c r="W114" s="42"/>
      <c r="Y114" s="42"/>
      <c r="AA114" s="46">
        <v>300</v>
      </c>
    </row>
    <row r="115" spans="2:27" hidden="1" x14ac:dyDescent="0.3">
      <c r="B115" s="10" t="s">
        <v>94</v>
      </c>
      <c r="C115" s="10" t="s">
        <v>230</v>
      </c>
      <c r="D115" s="23">
        <f t="shared" si="17"/>
        <v>1.4066666666666667</v>
      </c>
      <c r="E115" s="9">
        <v>87</v>
      </c>
      <c r="F115" s="23">
        <f>E115/100</f>
        <v>0.87</v>
      </c>
      <c r="G115" s="18"/>
      <c r="H115" s="51">
        <f t="shared" si="18"/>
        <v>422</v>
      </c>
      <c r="I115" s="8"/>
      <c r="K115" s="42"/>
      <c r="M115" s="42"/>
      <c r="N115" s="55">
        <v>87</v>
      </c>
      <c r="O115" s="42"/>
      <c r="Q115" s="48"/>
      <c r="R115" s="34">
        <v>86</v>
      </c>
      <c r="S115" s="45"/>
      <c r="T115" s="34">
        <v>79</v>
      </c>
      <c r="U115" s="42"/>
      <c r="W115" s="42"/>
      <c r="X115" s="34">
        <v>88</v>
      </c>
      <c r="Y115" s="42"/>
      <c r="Z115" s="34">
        <v>82</v>
      </c>
      <c r="AA115" s="46">
        <v>300</v>
      </c>
    </row>
    <row r="116" spans="2:27" hidden="1" x14ac:dyDescent="0.3">
      <c r="B116" s="17" t="s">
        <v>18</v>
      </c>
      <c r="C116" s="17" t="s">
        <v>105</v>
      </c>
      <c r="D116" s="23">
        <f t="shared" si="17"/>
        <v>0.83666666666666667</v>
      </c>
      <c r="E116" s="9">
        <v>166</v>
      </c>
      <c r="F116" s="23">
        <f t="shared" ref="F116:F123" si="19">E116/200</f>
        <v>0.83</v>
      </c>
      <c r="G116" s="18"/>
      <c r="H116" s="51">
        <f t="shared" si="18"/>
        <v>251</v>
      </c>
      <c r="I116" s="8"/>
      <c r="J116" s="55">
        <v>80</v>
      </c>
      <c r="K116" s="42"/>
      <c r="L116" s="55">
        <v>86</v>
      </c>
      <c r="M116" s="42"/>
      <c r="O116" s="42"/>
      <c r="Q116" s="48"/>
      <c r="R116" s="34">
        <v>85</v>
      </c>
      <c r="S116" s="45"/>
      <c r="U116" s="42"/>
      <c r="W116" s="42"/>
      <c r="Y116" s="42"/>
      <c r="AA116" s="46">
        <v>300</v>
      </c>
    </row>
    <row r="117" spans="2:27" hidden="1" x14ac:dyDescent="0.3">
      <c r="B117" s="17" t="s">
        <v>26</v>
      </c>
      <c r="C117" s="17" t="s">
        <v>102</v>
      </c>
      <c r="D117" s="23">
        <f t="shared" si="17"/>
        <v>0.83333333333333337</v>
      </c>
      <c r="E117" s="31">
        <v>170</v>
      </c>
      <c r="F117" s="23">
        <f t="shared" si="19"/>
        <v>0.85</v>
      </c>
      <c r="G117" s="11"/>
      <c r="H117" s="51">
        <f t="shared" si="18"/>
        <v>250</v>
      </c>
      <c r="I117" s="8"/>
      <c r="J117" s="57">
        <v>83</v>
      </c>
      <c r="K117" s="42"/>
      <c r="L117" s="55">
        <v>87</v>
      </c>
      <c r="M117" s="42"/>
      <c r="N117" s="34">
        <v>80</v>
      </c>
      <c r="O117" s="42"/>
      <c r="Q117" s="42"/>
      <c r="R117" s="34"/>
      <c r="S117" s="42"/>
      <c r="T117" s="37"/>
      <c r="U117" s="42"/>
      <c r="V117" s="37"/>
      <c r="W117" s="42"/>
      <c r="X117" s="37"/>
      <c r="Y117" s="42"/>
      <c r="Z117" s="37"/>
      <c r="AA117" s="46">
        <v>300</v>
      </c>
    </row>
    <row r="118" spans="2:27" hidden="1" x14ac:dyDescent="0.3">
      <c r="B118" s="17" t="s">
        <v>201</v>
      </c>
      <c r="C118" s="17" t="s">
        <v>200</v>
      </c>
      <c r="D118" s="23">
        <f t="shared" si="17"/>
        <v>0.91</v>
      </c>
      <c r="E118" s="9">
        <v>135</v>
      </c>
      <c r="F118" s="23">
        <f t="shared" si="19"/>
        <v>0.67500000000000004</v>
      </c>
      <c r="G118" s="18"/>
      <c r="H118" s="51">
        <f t="shared" si="18"/>
        <v>273</v>
      </c>
      <c r="I118" s="8"/>
      <c r="K118" s="42"/>
      <c r="L118" s="55">
        <v>73</v>
      </c>
      <c r="M118" s="42"/>
      <c r="N118" s="55">
        <v>62</v>
      </c>
      <c r="O118" s="42"/>
      <c r="Q118" s="48"/>
      <c r="R118" s="34"/>
      <c r="S118" s="45"/>
      <c r="T118" s="34">
        <v>69</v>
      </c>
      <c r="U118" s="42"/>
      <c r="W118" s="42"/>
      <c r="Y118" s="42"/>
      <c r="Z118" s="34">
        <v>69</v>
      </c>
      <c r="AA118" s="46">
        <v>300</v>
      </c>
    </row>
    <row r="119" spans="2:27" hidden="1" x14ac:dyDescent="0.3">
      <c r="B119" s="17" t="s">
        <v>54</v>
      </c>
      <c r="C119" s="17" t="s">
        <v>129</v>
      </c>
      <c r="D119" s="23">
        <f t="shared" si="17"/>
        <v>0.6333333333333333</v>
      </c>
      <c r="E119" s="29">
        <v>134</v>
      </c>
      <c r="F119" s="23">
        <f t="shared" si="19"/>
        <v>0.67</v>
      </c>
      <c r="G119" s="11"/>
      <c r="H119" s="51">
        <f t="shared" si="18"/>
        <v>190</v>
      </c>
      <c r="I119" s="8"/>
      <c r="J119" s="34">
        <v>56</v>
      </c>
      <c r="K119" s="42"/>
      <c r="L119" s="55">
        <v>72</v>
      </c>
      <c r="M119" s="42"/>
      <c r="N119" s="55">
        <v>62</v>
      </c>
      <c r="O119" s="42"/>
      <c r="Q119" s="42"/>
      <c r="R119" s="34"/>
      <c r="S119" s="42"/>
      <c r="T119" s="37"/>
      <c r="U119" s="42"/>
      <c r="V119" s="37"/>
      <c r="W119" s="42"/>
      <c r="X119" s="37"/>
      <c r="Y119" s="42"/>
      <c r="Z119" s="37"/>
      <c r="AA119" s="46">
        <v>300</v>
      </c>
    </row>
    <row r="120" spans="2:27" hidden="1" x14ac:dyDescent="0.3">
      <c r="B120" s="17" t="s">
        <v>130</v>
      </c>
      <c r="C120" s="17" t="s">
        <v>129</v>
      </c>
      <c r="D120" s="23">
        <f t="shared" si="17"/>
        <v>0.61333333333333329</v>
      </c>
      <c r="E120" s="29">
        <v>129</v>
      </c>
      <c r="F120" s="23">
        <f t="shared" si="19"/>
        <v>0.64500000000000002</v>
      </c>
      <c r="G120" s="11"/>
      <c r="H120" s="51">
        <f t="shared" si="18"/>
        <v>184</v>
      </c>
      <c r="I120" s="8"/>
      <c r="J120" s="34">
        <v>55</v>
      </c>
      <c r="K120" s="42"/>
      <c r="L120" s="55">
        <v>62</v>
      </c>
      <c r="M120" s="42"/>
      <c r="N120" s="55">
        <v>67</v>
      </c>
      <c r="O120" s="42"/>
      <c r="Q120" s="42"/>
      <c r="R120" s="34"/>
      <c r="S120" s="42"/>
      <c r="T120" s="37"/>
      <c r="U120" s="42"/>
      <c r="V120" s="37"/>
      <c r="W120" s="42"/>
      <c r="X120" s="37"/>
      <c r="Y120" s="42"/>
      <c r="Z120" s="37"/>
      <c r="AA120" s="46">
        <v>300</v>
      </c>
    </row>
    <row r="121" spans="2:27" hidden="1" x14ac:dyDescent="0.3">
      <c r="B121" s="17" t="s">
        <v>115</v>
      </c>
      <c r="C121" s="17" t="s">
        <v>116</v>
      </c>
      <c r="D121" s="23">
        <f t="shared" si="17"/>
        <v>0.62666666666666671</v>
      </c>
      <c r="E121" s="9">
        <v>123</v>
      </c>
      <c r="F121" s="23">
        <f t="shared" si="19"/>
        <v>0.61499999999999999</v>
      </c>
      <c r="G121" s="18"/>
      <c r="H121" s="51">
        <f t="shared" si="18"/>
        <v>188</v>
      </c>
      <c r="I121" s="8"/>
      <c r="J121" s="55">
        <v>73</v>
      </c>
      <c r="K121" s="42"/>
      <c r="M121" s="42"/>
      <c r="N121" s="55">
        <v>50</v>
      </c>
      <c r="O121" s="42"/>
      <c r="Q121" s="48"/>
      <c r="R121" s="34">
        <v>65</v>
      </c>
      <c r="S121" s="45"/>
      <c r="U121" s="42"/>
      <c r="W121" s="42"/>
      <c r="Y121" s="42"/>
      <c r="AA121" s="46">
        <v>300</v>
      </c>
    </row>
    <row r="122" spans="2:27" hidden="1" x14ac:dyDescent="0.3">
      <c r="B122" s="17" t="s">
        <v>180</v>
      </c>
      <c r="C122" s="17" t="s">
        <v>181</v>
      </c>
      <c r="D122" s="23">
        <f t="shared" si="17"/>
        <v>0.48666666666666669</v>
      </c>
      <c r="E122" s="29">
        <v>105</v>
      </c>
      <c r="F122" s="23">
        <f t="shared" si="19"/>
        <v>0.52500000000000002</v>
      </c>
      <c r="G122" s="11"/>
      <c r="H122" s="51">
        <f t="shared" si="18"/>
        <v>146</v>
      </c>
      <c r="I122" s="8"/>
      <c r="J122" s="37"/>
      <c r="K122" s="42"/>
      <c r="L122" s="55">
        <v>60</v>
      </c>
      <c r="M122" s="42"/>
      <c r="N122" s="55">
        <v>45</v>
      </c>
      <c r="O122" s="42"/>
      <c r="Q122" s="42"/>
      <c r="R122" s="34">
        <v>41</v>
      </c>
      <c r="S122" s="42"/>
      <c r="T122" s="37"/>
      <c r="U122" s="42"/>
      <c r="V122" s="37"/>
      <c r="W122" s="42"/>
      <c r="X122" s="37"/>
      <c r="Y122" s="42"/>
      <c r="Z122" s="37"/>
      <c r="AA122" s="46">
        <v>300</v>
      </c>
    </row>
    <row r="123" spans="2:27" hidden="1" x14ac:dyDescent="0.3">
      <c r="B123" s="15" t="s">
        <v>39</v>
      </c>
      <c r="C123" s="15" t="s">
        <v>133</v>
      </c>
      <c r="D123" s="23">
        <f t="shared" si="17"/>
        <v>0.41333333333333333</v>
      </c>
      <c r="E123" s="9">
        <v>84</v>
      </c>
      <c r="F123" s="23">
        <f t="shared" si="19"/>
        <v>0.42</v>
      </c>
      <c r="G123" s="18"/>
      <c r="H123" s="51">
        <f t="shared" si="18"/>
        <v>124</v>
      </c>
      <c r="I123" s="8"/>
      <c r="J123" s="55">
        <v>44</v>
      </c>
      <c r="K123" s="42"/>
      <c r="L123" s="55">
        <v>40</v>
      </c>
      <c r="M123" s="42"/>
      <c r="N123" s="34">
        <v>40</v>
      </c>
      <c r="O123" s="42"/>
      <c r="Q123" s="42"/>
      <c r="R123" s="34"/>
      <c r="S123" s="42"/>
      <c r="T123" s="37"/>
      <c r="U123" s="42"/>
      <c r="V123" s="37"/>
      <c r="W123" s="42"/>
      <c r="X123" s="37"/>
      <c r="Y123" s="42"/>
      <c r="Z123" s="37"/>
      <c r="AA123" s="46">
        <v>300</v>
      </c>
    </row>
    <row r="124" spans="2:27" hidden="1" x14ac:dyDescent="0.3">
      <c r="B124" s="10" t="s">
        <v>318</v>
      </c>
      <c r="C124" s="10" t="s">
        <v>319</v>
      </c>
      <c r="G124" s="18"/>
      <c r="H124" s="51">
        <f t="shared" si="18"/>
        <v>147</v>
      </c>
      <c r="I124" s="8"/>
      <c r="K124" s="42"/>
      <c r="M124" s="42"/>
      <c r="O124" s="42"/>
      <c r="Q124" s="42"/>
      <c r="S124" s="42"/>
      <c r="U124" s="42"/>
      <c r="W124" s="42"/>
      <c r="X124" s="34">
        <v>90</v>
      </c>
      <c r="Y124" s="42"/>
      <c r="Z124" s="34">
        <v>57</v>
      </c>
    </row>
    <row r="125" spans="2:27" hidden="1" x14ac:dyDescent="0.3">
      <c r="B125" s="10" t="s">
        <v>320</v>
      </c>
      <c r="C125" s="10" t="s">
        <v>321</v>
      </c>
      <c r="G125" s="18"/>
      <c r="H125" s="51">
        <f t="shared" si="18"/>
        <v>78</v>
      </c>
      <c r="I125" s="8"/>
      <c r="K125" s="42"/>
      <c r="M125" s="42"/>
      <c r="O125" s="42"/>
      <c r="Q125" s="42"/>
      <c r="S125" s="42"/>
      <c r="U125" s="42"/>
      <c r="W125" s="42"/>
      <c r="X125" s="34">
        <v>78</v>
      </c>
      <c r="Y125" s="42"/>
    </row>
    <row r="126" spans="2:27" hidden="1" x14ac:dyDescent="0.3">
      <c r="B126" s="10" t="s">
        <v>322</v>
      </c>
      <c r="C126" s="10" t="s">
        <v>323</v>
      </c>
      <c r="G126" s="18"/>
      <c r="H126" s="51">
        <f t="shared" si="18"/>
        <v>68</v>
      </c>
      <c r="I126" s="8"/>
      <c r="K126" s="42"/>
      <c r="M126" s="42"/>
      <c r="O126" s="42"/>
      <c r="Q126" s="42"/>
      <c r="S126" s="42"/>
      <c r="U126" s="42"/>
      <c r="W126" s="42"/>
      <c r="X126" s="34">
        <v>68</v>
      </c>
      <c r="Y126" s="42"/>
    </row>
    <row r="127" spans="2:27" hidden="1" x14ac:dyDescent="0.3">
      <c r="B127" s="10" t="s">
        <v>324</v>
      </c>
      <c r="C127" s="10" t="s">
        <v>325</v>
      </c>
      <c r="G127" s="18"/>
      <c r="H127" s="51">
        <f t="shared" si="18"/>
        <v>75</v>
      </c>
      <c r="I127" s="8"/>
      <c r="K127" s="42"/>
      <c r="M127" s="42"/>
      <c r="O127" s="42"/>
      <c r="Q127" s="42"/>
      <c r="S127" s="42"/>
      <c r="U127" s="42"/>
      <c r="W127" s="42"/>
      <c r="X127" s="34">
        <v>75</v>
      </c>
      <c r="Y127" s="42"/>
    </row>
    <row r="128" spans="2:27" hidden="1" x14ac:dyDescent="0.3">
      <c r="B128" s="10" t="s">
        <v>326</v>
      </c>
      <c r="C128" s="10" t="s">
        <v>327</v>
      </c>
      <c r="G128" s="18"/>
      <c r="H128" s="51">
        <f t="shared" si="18"/>
        <v>81</v>
      </c>
      <c r="I128" s="8"/>
      <c r="K128" s="42"/>
      <c r="M128" s="42"/>
      <c r="O128" s="42"/>
      <c r="Q128" s="42"/>
      <c r="S128" s="42"/>
      <c r="U128" s="42"/>
      <c r="W128" s="42"/>
      <c r="X128" s="34">
        <v>81</v>
      </c>
      <c r="Y128" s="42"/>
    </row>
    <row r="129" spans="2:27" hidden="1" x14ac:dyDescent="0.3">
      <c r="B129" s="10" t="s">
        <v>14</v>
      </c>
      <c r="C129" s="10" t="s">
        <v>328</v>
      </c>
      <c r="G129" s="18"/>
      <c r="H129" s="51">
        <f t="shared" si="18"/>
        <v>86</v>
      </c>
      <c r="I129" s="8"/>
      <c r="K129" s="42"/>
      <c r="M129" s="42"/>
      <c r="O129" s="42"/>
      <c r="Q129" s="42"/>
      <c r="S129" s="42"/>
      <c r="U129" s="42"/>
      <c r="W129" s="42"/>
      <c r="X129" s="34">
        <v>86</v>
      </c>
      <c r="Y129" s="42"/>
    </row>
    <row r="130" spans="2:27" hidden="1" x14ac:dyDescent="0.3">
      <c r="B130" s="10" t="s">
        <v>18</v>
      </c>
      <c r="C130" s="10" t="s">
        <v>329</v>
      </c>
      <c r="G130" s="18"/>
      <c r="H130" s="51">
        <f t="shared" si="18"/>
        <v>73</v>
      </c>
      <c r="I130" s="8"/>
      <c r="K130" s="42"/>
      <c r="M130" s="42"/>
      <c r="O130" s="42"/>
      <c r="Q130" s="42"/>
      <c r="S130" s="42"/>
      <c r="U130" s="42"/>
      <c r="W130" s="42"/>
      <c r="X130" s="34">
        <v>73</v>
      </c>
      <c r="Y130" s="42"/>
    </row>
    <row r="131" spans="2:27" hidden="1" x14ac:dyDescent="0.3">
      <c r="B131" s="10" t="s">
        <v>330</v>
      </c>
      <c r="C131" s="10" t="s">
        <v>331</v>
      </c>
      <c r="G131" s="18"/>
      <c r="H131" s="51">
        <f t="shared" si="18"/>
        <v>75</v>
      </c>
      <c r="I131" s="8"/>
      <c r="K131" s="42"/>
      <c r="M131" s="42"/>
      <c r="O131" s="42"/>
      <c r="Q131" s="42"/>
      <c r="S131" s="42"/>
      <c r="U131" s="42"/>
      <c r="W131" s="42"/>
      <c r="X131" s="34">
        <v>75</v>
      </c>
      <c r="Y131" s="42"/>
    </row>
    <row r="132" spans="2:27" hidden="1" x14ac:dyDescent="0.3">
      <c r="B132" s="10" t="s">
        <v>332</v>
      </c>
      <c r="C132" s="10" t="s">
        <v>333</v>
      </c>
      <c r="G132" s="18"/>
      <c r="H132" s="51">
        <f t="shared" si="18"/>
        <v>55</v>
      </c>
      <c r="I132" s="8"/>
      <c r="K132" s="42"/>
      <c r="M132" s="42"/>
      <c r="O132" s="42"/>
      <c r="Q132" s="42"/>
      <c r="S132" s="42"/>
      <c r="U132" s="42"/>
      <c r="W132" s="42"/>
      <c r="X132" s="34">
        <v>55</v>
      </c>
      <c r="Y132" s="42"/>
    </row>
    <row r="133" spans="2:27" hidden="1" x14ac:dyDescent="0.3">
      <c r="B133" s="10" t="s">
        <v>195</v>
      </c>
      <c r="C133" s="10" t="s">
        <v>334</v>
      </c>
      <c r="G133" s="18"/>
      <c r="H133" s="51">
        <f t="shared" si="18"/>
        <v>69</v>
      </c>
      <c r="I133" s="8"/>
      <c r="K133" s="42"/>
      <c r="M133" s="42"/>
      <c r="O133" s="42"/>
      <c r="Q133" s="42"/>
      <c r="S133" s="42"/>
      <c r="U133" s="42"/>
      <c r="W133" s="42"/>
      <c r="X133" s="34">
        <v>69</v>
      </c>
      <c r="Y133" s="42"/>
    </row>
    <row r="134" spans="2:27" hidden="1" x14ac:dyDescent="0.3">
      <c r="B134" s="10" t="s">
        <v>336</v>
      </c>
      <c r="C134" s="10" t="s">
        <v>335</v>
      </c>
      <c r="G134" s="18"/>
      <c r="H134" s="51">
        <f t="shared" si="18"/>
        <v>77</v>
      </c>
      <c r="I134" s="8"/>
      <c r="K134" s="42"/>
      <c r="M134" s="42"/>
      <c r="O134" s="42"/>
      <c r="Q134" s="42"/>
      <c r="S134" s="42"/>
      <c r="U134" s="42"/>
      <c r="W134" s="42"/>
      <c r="X134" s="34">
        <v>77</v>
      </c>
      <c r="Y134" s="42"/>
    </row>
    <row r="135" spans="2:27" hidden="1" x14ac:dyDescent="0.3">
      <c r="B135" s="15" t="s">
        <v>18</v>
      </c>
      <c r="C135" s="15" t="s">
        <v>134</v>
      </c>
      <c r="D135" s="23">
        <f>H135/AA135</f>
        <v>0.3175</v>
      </c>
      <c r="E135" s="29">
        <v>69</v>
      </c>
      <c r="F135" s="23">
        <f>E135/200</f>
        <v>0.34499999999999997</v>
      </c>
      <c r="G135" s="11"/>
      <c r="H135" s="51">
        <f>SUM(J135,L135,N135, P135,R135,T135,V135,X135,Z135)</f>
        <v>127</v>
      </c>
      <c r="I135" s="8"/>
      <c r="J135" s="34">
        <v>31</v>
      </c>
      <c r="K135" s="42"/>
      <c r="L135" s="55">
        <v>31</v>
      </c>
      <c r="M135" s="42"/>
      <c r="N135" s="55">
        <v>38</v>
      </c>
      <c r="O135" s="42"/>
      <c r="Q135" s="42"/>
      <c r="R135" s="34"/>
      <c r="S135" s="42"/>
      <c r="T135" s="37">
        <v>27</v>
      </c>
      <c r="U135" s="42"/>
      <c r="V135" s="37"/>
      <c r="W135" s="42"/>
      <c r="X135" s="37"/>
      <c r="Y135" s="42"/>
      <c r="Z135" s="37"/>
      <c r="AA135" s="46">
        <v>400</v>
      </c>
    </row>
    <row r="136" spans="2:27" hidden="1" x14ac:dyDescent="0.3">
      <c r="G136" s="18"/>
      <c r="H136" s="51"/>
      <c r="I136" s="8"/>
      <c r="K136" s="42"/>
      <c r="M136" s="42"/>
      <c r="O136" s="42"/>
      <c r="Q136" s="42"/>
      <c r="S136" s="42"/>
      <c r="U136" s="42"/>
      <c r="W136" s="42"/>
      <c r="Y136" s="42"/>
    </row>
    <row r="137" spans="2:27" hidden="1" x14ac:dyDescent="0.3">
      <c r="G137" s="18"/>
      <c r="H137" s="51"/>
      <c r="I137" s="8"/>
      <c r="K137" s="42"/>
      <c r="M137" s="42"/>
      <c r="O137" s="42"/>
      <c r="Q137" s="42"/>
      <c r="S137" s="42"/>
      <c r="U137" s="42"/>
      <c r="W137" s="42"/>
      <c r="Y137" s="42"/>
    </row>
    <row r="138" spans="2:27" hidden="1" x14ac:dyDescent="0.3">
      <c r="G138" s="18"/>
      <c r="H138" s="51"/>
      <c r="I138" s="8"/>
      <c r="K138" s="42"/>
      <c r="M138" s="42"/>
      <c r="O138" s="42"/>
      <c r="Q138" s="42"/>
      <c r="S138" s="42"/>
      <c r="U138" s="42"/>
      <c r="W138" s="42"/>
      <c r="Y138" s="42"/>
    </row>
    <row r="139" spans="2:27" hidden="1" x14ac:dyDescent="0.3">
      <c r="G139" s="18"/>
      <c r="H139" s="51"/>
      <c r="I139" s="8"/>
      <c r="K139" s="42"/>
      <c r="M139" s="42"/>
      <c r="O139" s="42"/>
      <c r="Q139" s="42"/>
      <c r="S139" s="42"/>
      <c r="U139" s="42"/>
      <c r="W139" s="42"/>
      <c r="Y139" s="42"/>
    </row>
    <row r="140" spans="2:27" hidden="1" x14ac:dyDescent="0.3">
      <c r="G140" s="18"/>
      <c r="H140" s="51"/>
      <c r="I140" s="8"/>
      <c r="K140" s="42"/>
      <c r="M140" s="42"/>
      <c r="O140" s="42"/>
      <c r="Q140" s="42"/>
      <c r="S140" s="42"/>
      <c r="U140" s="42"/>
      <c r="W140" s="42"/>
      <c r="Y140" s="42"/>
    </row>
    <row r="141" spans="2:27" hidden="1" x14ac:dyDescent="0.3">
      <c r="G141" s="18"/>
      <c r="H141" s="51"/>
      <c r="I141" s="8"/>
      <c r="K141" s="42"/>
      <c r="M141" s="42"/>
      <c r="O141" s="42"/>
      <c r="Q141" s="42"/>
      <c r="S141" s="42"/>
      <c r="U141" s="42"/>
      <c r="W141" s="42"/>
      <c r="Y141" s="42"/>
    </row>
    <row r="142" spans="2:27" hidden="1" x14ac:dyDescent="0.3">
      <c r="G142" s="18"/>
      <c r="H142" s="51"/>
      <c r="I142" s="8"/>
      <c r="K142" s="42"/>
      <c r="M142" s="42"/>
      <c r="O142" s="42"/>
      <c r="Q142" s="42"/>
      <c r="S142" s="42"/>
      <c r="U142" s="42"/>
      <c r="W142" s="42"/>
      <c r="Y142" s="42"/>
    </row>
    <row r="143" spans="2:27" hidden="1" x14ac:dyDescent="0.3">
      <c r="G143" s="18"/>
      <c r="H143" s="51"/>
      <c r="I143" s="8"/>
      <c r="K143" s="42"/>
      <c r="M143" s="42"/>
      <c r="O143" s="42"/>
      <c r="Q143" s="42"/>
      <c r="S143" s="42"/>
      <c r="U143" s="42"/>
      <c r="W143" s="42"/>
      <c r="Y143" s="42"/>
    </row>
    <row r="144" spans="2:27" hidden="1" x14ac:dyDescent="0.3">
      <c r="G144" s="18"/>
      <c r="H144" s="51"/>
      <c r="I144" s="8"/>
      <c r="K144" s="42"/>
      <c r="M144" s="42"/>
      <c r="O144" s="42"/>
      <c r="Q144" s="42"/>
      <c r="S144" s="42"/>
      <c r="U144" s="42"/>
      <c r="W144" s="42"/>
      <c r="Y144" s="42"/>
    </row>
    <row r="145" spans="1:28" hidden="1" x14ac:dyDescent="0.3">
      <c r="G145" s="18"/>
      <c r="H145" s="51"/>
      <c r="I145" s="8"/>
      <c r="K145" s="42"/>
      <c r="M145" s="42"/>
      <c r="O145" s="42"/>
      <c r="Q145" s="42"/>
      <c r="S145" s="42"/>
      <c r="U145" s="42"/>
      <c r="W145" s="42"/>
      <c r="Y145" s="42"/>
    </row>
    <row r="146" spans="1:28" x14ac:dyDescent="0.3">
      <c r="A146" s="53"/>
      <c r="B146" s="59"/>
      <c r="C146" s="11"/>
      <c r="D146" s="24"/>
      <c r="E146" s="30"/>
      <c r="F146" s="24"/>
      <c r="G146" s="11"/>
      <c r="H146" s="25"/>
      <c r="I146" s="8"/>
      <c r="J146" s="42"/>
      <c r="K146" s="42"/>
      <c r="L146" s="42"/>
      <c r="M146" s="42"/>
      <c r="N146" s="42"/>
      <c r="O146" s="42"/>
      <c r="P146" s="42"/>
      <c r="Q146" s="48"/>
      <c r="R146" s="42"/>
      <c r="S146" s="45"/>
      <c r="T146" s="42"/>
      <c r="U146" s="42"/>
      <c r="V146" s="42"/>
      <c r="W146" s="42"/>
      <c r="X146" s="42"/>
      <c r="Y146" s="42"/>
      <c r="Z146" s="42"/>
      <c r="AA146" s="48"/>
      <c r="AB146" s="18"/>
    </row>
  </sheetData>
  <mergeCells count="1">
    <mergeCell ref="D1:AD1"/>
  </mergeCells>
  <phoneticPr fontId="10" type="noConversion"/>
  <pageMargins left="0.7" right="0.7" top="0.75" bottom="0.75" header="0.3" footer="0.3"/>
  <pageSetup scale="57" fitToHeight="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25D28-D935-4E63-84AF-775C6972C038}">
  <sheetPr>
    <tabColor theme="3" tint="0.79998168889431442"/>
    <pageSetUpPr fitToPage="1"/>
  </sheetPr>
  <dimension ref="A1:AD32"/>
  <sheetViews>
    <sheetView zoomScale="80" zoomScaleNormal="80" workbookViewId="0">
      <selection activeCell="AD2" sqref="AD1:AD1048576"/>
    </sheetView>
  </sheetViews>
  <sheetFormatPr defaultColWidth="9.140625" defaultRowHeight="18.75" x14ac:dyDescent="0.3"/>
  <cols>
    <col min="1" max="1" width="14.5703125" style="13" customWidth="1"/>
    <col min="2" max="2" width="17.42578125" style="10" customWidth="1"/>
    <col min="3" max="3" width="21.5703125" style="10" customWidth="1"/>
    <col min="4" max="4" width="13.42578125" style="16" hidden="1" customWidth="1"/>
    <col min="5" max="5" width="13.42578125" style="9" hidden="1" customWidth="1"/>
    <col min="6" max="6" width="13.42578125" style="16" hidden="1" customWidth="1"/>
    <col min="7" max="7" width="4.5703125" style="13" hidden="1" customWidth="1"/>
    <col min="8" max="8" width="13.42578125" style="27" hidden="1" customWidth="1"/>
    <col min="9" max="9" width="2.85546875" style="19" customWidth="1"/>
    <col min="10" max="10" width="11.7109375" style="34" customWidth="1"/>
    <col min="11" max="11" width="2.7109375" style="34" customWidth="1"/>
    <col min="12" max="12" width="11.7109375" style="34" customWidth="1"/>
    <col min="13" max="13" width="2.7109375" style="34" customWidth="1"/>
    <col min="14" max="14" width="11.85546875" style="34" customWidth="1"/>
    <col min="15" max="15" width="2.7109375" style="34" customWidth="1"/>
    <col min="16" max="16" width="11.7109375" style="34" customWidth="1"/>
    <col min="17" max="17" width="2.7109375" style="46" customWidth="1"/>
    <col min="18" max="18" width="11.7109375" style="36" customWidth="1"/>
    <col min="19" max="19" width="2.7109375" style="36" customWidth="1"/>
    <col min="20" max="20" width="11.140625" style="34" customWidth="1"/>
    <col min="21" max="21" width="2.7109375" style="34" customWidth="1"/>
    <col min="22" max="22" width="11.140625" style="34" customWidth="1"/>
    <col min="23" max="23" width="2.7109375" style="34" customWidth="1"/>
    <col min="24" max="24" width="11.140625" style="34" customWidth="1"/>
    <col min="25" max="25" width="2.7109375" style="34" customWidth="1"/>
    <col min="26" max="26" width="11.140625" style="34" customWidth="1"/>
    <col min="27" max="27" width="9.140625" style="46" hidden="1" customWidth="1"/>
    <col min="28" max="28" width="2.7109375" style="13" customWidth="1"/>
    <col min="29" max="29" width="20.42578125" style="13" hidden="1" customWidth="1"/>
    <col min="30" max="30" width="2.85546875" style="13" hidden="1" customWidth="1"/>
    <col min="31" max="31" width="9.140625" style="13" customWidth="1"/>
    <col min="32" max="16384" width="9.140625" style="13"/>
  </cols>
  <sheetData>
    <row r="1" spans="1:30" ht="33.75" customHeight="1" x14ac:dyDescent="0.25">
      <c r="A1" s="49" t="s">
        <v>44</v>
      </c>
      <c r="B1" s="49"/>
      <c r="C1" s="49"/>
      <c r="D1" s="82" t="s">
        <v>247</v>
      </c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</row>
    <row r="2" spans="1:30" ht="15.75" customHeight="1" x14ac:dyDescent="0.3">
      <c r="B2" s="1"/>
      <c r="C2" s="1"/>
      <c r="D2" s="1" t="s">
        <v>2</v>
      </c>
      <c r="E2" s="1" t="s">
        <v>6</v>
      </c>
      <c r="F2" s="1" t="s">
        <v>5</v>
      </c>
      <c r="G2" s="2"/>
      <c r="H2" s="14" t="s">
        <v>0</v>
      </c>
      <c r="I2" s="2"/>
      <c r="J2" s="32" t="s">
        <v>91</v>
      </c>
      <c r="K2" s="38"/>
      <c r="L2" s="32" t="s">
        <v>91</v>
      </c>
      <c r="M2" s="38"/>
      <c r="N2" s="32" t="s">
        <v>91</v>
      </c>
      <c r="O2" s="38"/>
      <c r="P2" s="32" t="s">
        <v>91</v>
      </c>
      <c r="Q2" s="38"/>
      <c r="R2" s="39" t="s">
        <v>91</v>
      </c>
      <c r="S2" s="38"/>
      <c r="T2" s="28" t="s">
        <v>91</v>
      </c>
      <c r="U2" s="47"/>
      <c r="V2" s="28" t="s">
        <v>91</v>
      </c>
      <c r="W2" s="47"/>
      <c r="X2" s="28" t="s">
        <v>91</v>
      </c>
      <c r="Y2" s="47"/>
      <c r="Z2" s="28" t="s">
        <v>91</v>
      </c>
      <c r="AB2" s="18"/>
      <c r="AC2" s="22"/>
      <c r="AD2" s="18"/>
    </row>
    <row r="3" spans="1:30" ht="19.5" thickBot="1" x14ac:dyDescent="0.35">
      <c r="A3" s="20"/>
      <c r="B3" s="3"/>
      <c r="C3" s="3"/>
      <c r="D3" s="6" t="s">
        <v>1</v>
      </c>
      <c r="E3" s="6" t="s">
        <v>7</v>
      </c>
      <c r="F3" s="6" t="s">
        <v>1</v>
      </c>
      <c r="G3" s="4"/>
      <c r="H3" s="26" t="s">
        <v>4</v>
      </c>
      <c r="I3" s="5"/>
      <c r="J3" s="33">
        <v>1</v>
      </c>
      <c r="K3" s="40"/>
      <c r="L3" s="33">
        <v>2</v>
      </c>
      <c r="M3" s="40"/>
      <c r="N3" s="33">
        <v>3</v>
      </c>
      <c r="O3" s="40"/>
      <c r="P3" s="33">
        <v>4</v>
      </c>
      <c r="Q3" s="40"/>
      <c r="R3" s="33">
        <v>5</v>
      </c>
      <c r="S3" s="40"/>
      <c r="T3" s="41">
        <v>6</v>
      </c>
      <c r="U3" s="40"/>
      <c r="V3" s="41">
        <v>7</v>
      </c>
      <c r="W3" s="40"/>
      <c r="X3" s="41">
        <v>8</v>
      </c>
      <c r="Y3" s="40"/>
      <c r="Z3" s="41">
        <v>9</v>
      </c>
      <c r="AA3" s="52"/>
      <c r="AB3" s="21"/>
      <c r="AC3" s="50" t="s">
        <v>3</v>
      </c>
      <c r="AD3" s="5"/>
    </row>
    <row r="4" spans="1:30" ht="19.5" thickTop="1" x14ac:dyDescent="0.3">
      <c r="A4" s="12" t="s">
        <v>76</v>
      </c>
      <c r="B4" s="15" t="s">
        <v>217</v>
      </c>
      <c r="C4" s="15" t="s">
        <v>218</v>
      </c>
      <c r="D4" s="23">
        <f t="shared" ref="D4" si="0">H4/AA4</f>
        <v>0.88428571428571423</v>
      </c>
      <c r="E4" s="9">
        <v>89</v>
      </c>
      <c r="F4" s="23">
        <f>E4/100</f>
        <v>0.89</v>
      </c>
      <c r="G4" s="18"/>
      <c r="H4" s="51">
        <f t="shared" ref="H4" si="1">SUM(J4,L4,N4, P4,R4,T4,V4,X4,Z4)</f>
        <v>619</v>
      </c>
      <c r="I4" s="8"/>
      <c r="K4" s="42"/>
      <c r="M4" s="42"/>
      <c r="N4" s="55">
        <v>89</v>
      </c>
      <c r="O4" s="42"/>
      <c r="P4" s="74">
        <v>77</v>
      </c>
      <c r="Q4" s="48"/>
      <c r="R4" s="55">
        <v>84</v>
      </c>
      <c r="S4" s="45"/>
      <c r="T4" s="55">
        <v>93</v>
      </c>
      <c r="U4" s="42"/>
      <c r="V4" s="55">
        <v>93</v>
      </c>
      <c r="W4" s="42"/>
      <c r="X4" s="55">
        <v>91</v>
      </c>
      <c r="Y4" s="42"/>
      <c r="Z4" s="55">
        <v>92</v>
      </c>
      <c r="AA4" s="46">
        <v>700</v>
      </c>
      <c r="AB4" s="18"/>
      <c r="AC4" s="22"/>
      <c r="AD4" s="18"/>
    </row>
    <row r="5" spans="1:30" x14ac:dyDescent="0.3">
      <c r="A5" s="12" t="s">
        <v>77</v>
      </c>
      <c r="B5" s="17" t="s">
        <v>32</v>
      </c>
      <c r="C5" s="17" t="s">
        <v>31</v>
      </c>
      <c r="D5" s="23">
        <f t="shared" ref="D5" si="2">H5/AA5</f>
        <v>0.71750000000000003</v>
      </c>
      <c r="E5" s="31">
        <v>152</v>
      </c>
      <c r="F5" s="23">
        <f t="shared" ref="F5" si="3">E5/200</f>
        <v>0.76</v>
      </c>
      <c r="G5" s="11"/>
      <c r="H5" s="51">
        <f t="shared" ref="H5" si="4">SUM(J5,L5,N5, P5,R5,T5,V5,X5,Z5)</f>
        <v>574</v>
      </c>
      <c r="I5" s="8"/>
      <c r="J5" s="57">
        <v>77</v>
      </c>
      <c r="K5" s="42"/>
      <c r="L5" s="55">
        <v>75</v>
      </c>
      <c r="M5" s="42"/>
      <c r="N5" s="55">
        <v>73</v>
      </c>
      <c r="O5" s="42"/>
      <c r="Q5" s="42"/>
      <c r="R5" s="55">
        <v>69</v>
      </c>
      <c r="S5" s="42"/>
      <c r="T5" s="75">
        <v>67</v>
      </c>
      <c r="U5" s="42"/>
      <c r="V5" s="75">
        <v>68</v>
      </c>
      <c r="W5" s="42"/>
      <c r="X5" s="57">
        <v>76</v>
      </c>
      <c r="Y5" s="42"/>
      <c r="Z5" s="57">
        <v>69</v>
      </c>
      <c r="AA5" s="46">
        <v>800</v>
      </c>
      <c r="AB5" s="18"/>
      <c r="AC5" s="18"/>
      <c r="AD5" s="18"/>
    </row>
    <row r="6" spans="1:30" x14ac:dyDescent="0.3">
      <c r="A6" s="53" t="s">
        <v>71</v>
      </c>
      <c r="B6" s="11"/>
      <c r="C6" s="11"/>
      <c r="D6" s="24"/>
      <c r="E6" s="8"/>
      <c r="F6" s="24"/>
      <c r="G6" s="18"/>
      <c r="H6" s="25"/>
      <c r="I6" s="8"/>
      <c r="J6" s="42"/>
      <c r="K6" s="42"/>
      <c r="L6" s="42"/>
      <c r="M6" s="42"/>
      <c r="N6" s="42"/>
      <c r="O6" s="42"/>
      <c r="P6" s="42"/>
      <c r="Q6" s="48"/>
      <c r="R6" s="45"/>
      <c r="S6" s="45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</row>
    <row r="7" spans="1:30" x14ac:dyDescent="0.3">
      <c r="A7" s="12" t="s">
        <v>78</v>
      </c>
      <c r="B7" s="15" t="s">
        <v>197</v>
      </c>
      <c r="C7" s="15" t="s">
        <v>198</v>
      </c>
      <c r="D7" s="23">
        <f t="shared" ref="D7:D9" si="5">H7/AA7</f>
        <v>0.68857142857142861</v>
      </c>
      <c r="E7" s="9">
        <v>131</v>
      </c>
      <c r="F7" s="23">
        <f t="shared" ref="F7:F9" si="6">E7/200</f>
        <v>0.65500000000000003</v>
      </c>
      <c r="G7" s="18"/>
      <c r="H7" s="51">
        <f t="shared" ref="H7:H9" si="7">SUM(J7,L7,N7, P7,R7,T7,V7,X7,Z7)</f>
        <v>482</v>
      </c>
      <c r="I7" s="8"/>
      <c r="K7" s="42"/>
      <c r="L7" s="55">
        <v>65</v>
      </c>
      <c r="M7" s="42"/>
      <c r="N7" s="55">
        <v>66</v>
      </c>
      <c r="O7" s="42"/>
      <c r="Q7" s="42"/>
      <c r="R7" s="55">
        <v>70</v>
      </c>
      <c r="S7" s="42"/>
      <c r="T7" s="75">
        <v>66</v>
      </c>
      <c r="U7" s="42"/>
      <c r="V7" s="57">
        <v>69</v>
      </c>
      <c r="W7" s="42"/>
      <c r="X7" s="57">
        <v>77</v>
      </c>
      <c r="Y7" s="42"/>
      <c r="Z7" s="57">
        <v>69</v>
      </c>
      <c r="AA7" s="46">
        <v>700</v>
      </c>
      <c r="AB7" s="18"/>
      <c r="AC7" s="22"/>
      <c r="AD7" s="18"/>
    </row>
    <row r="8" spans="1:30" x14ac:dyDescent="0.3">
      <c r="A8" s="12" t="s">
        <v>79</v>
      </c>
      <c r="B8" s="15" t="s">
        <v>204</v>
      </c>
      <c r="C8" s="15" t="s">
        <v>244</v>
      </c>
      <c r="D8" s="23">
        <f t="shared" si="5"/>
        <v>0.66</v>
      </c>
      <c r="E8" s="9">
        <v>154</v>
      </c>
      <c r="F8" s="23">
        <f t="shared" si="6"/>
        <v>0.77</v>
      </c>
      <c r="G8" s="18"/>
      <c r="H8" s="51">
        <f t="shared" si="7"/>
        <v>396</v>
      </c>
      <c r="I8" s="8"/>
      <c r="K8" s="42"/>
      <c r="L8" s="55">
        <v>76</v>
      </c>
      <c r="M8" s="42"/>
      <c r="N8" s="55">
        <v>78</v>
      </c>
      <c r="O8" s="42"/>
      <c r="Q8" s="48"/>
      <c r="R8" s="55">
        <v>60</v>
      </c>
      <c r="S8" s="45"/>
      <c r="T8" s="55">
        <v>61</v>
      </c>
      <c r="U8" s="42"/>
      <c r="V8" s="55">
        <v>56</v>
      </c>
      <c r="W8" s="42"/>
      <c r="X8" s="55">
        <v>65</v>
      </c>
      <c r="Y8" s="42"/>
      <c r="AA8" s="46">
        <v>600</v>
      </c>
      <c r="AB8" s="18"/>
      <c r="AC8" s="22"/>
      <c r="AD8" s="18"/>
    </row>
    <row r="9" spans="1:30" x14ac:dyDescent="0.3">
      <c r="A9" s="12" t="s">
        <v>80</v>
      </c>
      <c r="B9" s="17" t="s">
        <v>110</v>
      </c>
      <c r="C9" s="17" t="s">
        <v>103</v>
      </c>
      <c r="D9" s="23">
        <f t="shared" si="5"/>
        <v>0.61857142857142855</v>
      </c>
      <c r="E9" s="9">
        <v>148</v>
      </c>
      <c r="F9" s="23">
        <f t="shared" si="6"/>
        <v>0.74</v>
      </c>
      <c r="G9" s="18"/>
      <c r="H9" s="51">
        <f t="shared" si="7"/>
        <v>433</v>
      </c>
      <c r="I9" s="8"/>
      <c r="J9" s="55">
        <v>76</v>
      </c>
      <c r="K9" s="42"/>
      <c r="L9" s="55">
        <v>72</v>
      </c>
      <c r="M9" s="42"/>
      <c r="N9" s="55">
        <v>57</v>
      </c>
      <c r="O9" s="42"/>
      <c r="P9" s="74">
        <v>41</v>
      </c>
      <c r="Q9" s="48"/>
      <c r="R9" s="34"/>
      <c r="S9" s="45"/>
      <c r="T9" s="55">
        <v>66</v>
      </c>
      <c r="U9" s="42"/>
      <c r="W9" s="42"/>
      <c r="X9" s="55">
        <v>61</v>
      </c>
      <c r="Y9" s="42"/>
      <c r="Z9" s="55">
        <v>60</v>
      </c>
      <c r="AA9" s="46">
        <v>700</v>
      </c>
      <c r="AB9" s="18"/>
      <c r="AC9" s="22"/>
      <c r="AD9" s="18"/>
    </row>
    <row r="10" spans="1:30" ht="17.45" customHeight="1" x14ac:dyDescent="0.3">
      <c r="A10" s="53" t="s">
        <v>72</v>
      </c>
      <c r="B10" s="11"/>
      <c r="C10" s="11"/>
      <c r="D10" s="24"/>
      <c r="E10" s="8"/>
      <c r="F10" s="24"/>
      <c r="G10" s="18"/>
      <c r="H10" s="25"/>
      <c r="I10" s="8"/>
      <c r="J10" s="42"/>
      <c r="K10" s="42"/>
      <c r="L10" s="42"/>
      <c r="M10" s="42"/>
      <c r="N10" s="42"/>
      <c r="O10" s="42"/>
      <c r="P10" s="42"/>
      <c r="Q10" s="48"/>
      <c r="R10" s="45"/>
      <c r="S10" s="45"/>
      <c r="T10" s="42"/>
      <c r="U10" s="42"/>
      <c r="V10" s="42"/>
      <c r="W10" s="42"/>
      <c r="X10" s="42"/>
      <c r="Y10" s="42"/>
      <c r="Z10" s="42"/>
      <c r="AA10" s="48"/>
      <c r="AB10" s="18"/>
      <c r="AC10" s="18"/>
      <c r="AD10" s="18"/>
    </row>
    <row r="11" spans="1:30" x14ac:dyDescent="0.3">
      <c r="A11" s="12" t="s">
        <v>78</v>
      </c>
      <c r="B11" s="17" t="s">
        <v>121</v>
      </c>
      <c r="C11" s="17" t="s">
        <v>122</v>
      </c>
      <c r="D11" s="23">
        <f t="shared" ref="D11" si="8">H11/AA11</f>
        <v>0.66142857142857148</v>
      </c>
      <c r="E11" s="29">
        <v>128</v>
      </c>
      <c r="F11" s="23">
        <f t="shared" ref="F11" si="9">E11/200</f>
        <v>0.64</v>
      </c>
      <c r="G11" s="11"/>
      <c r="H11" s="51">
        <f t="shared" ref="H11" si="10">SUM(J11,L11,N11, P11,R11,T11,V11,X11,Z11)</f>
        <v>463</v>
      </c>
      <c r="I11" s="8"/>
      <c r="J11" s="57">
        <v>66</v>
      </c>
      <c r="K11" s="42"/>
      <c r="L11" s="55">
        <v>62</v>
      </c>
      <c r="M11" s="42"/>
      <c r="N11" s="74">
        <v>54</v>
      </c>
      <c r="O11" s="42"/>
      <c r="Q11" s="42"/>
      <c r="R11" s="55">
        <v>67</v>
      </c>
      <c r="S11" s="56"/>
      <c r="T11" s="57">
        <v>67</v>
      </c>
      <c r="U11" s="42"/>
      <c r="V11" s="57">
        <v>72</v>
      </c>
      <c r="W11" s="42"/>
      <c r="X11" s="57">
        <v>75</v>
      </c>
      <c r="Y11" s="42"/>
      <c r="Z11" s="37"/>
      <c r="AA11" s="46">
        <v>700</v>
      </c>
      <c r="AB11" s="18"/>
      <c r="AC11" s="22"/>
      <c r="AD11" s="18"/>
    </row>
    <row r="12" spans="1:30" x14ac:dyDescent="0.3">
      <c r="A12" s="12" t="s">
        <v>79</v>
      </c>
      <c r="B12" s="17" t="s">
        <v>202</v>
      </c>
      <c r="C12" s="17" t="s">
        <v>203</v>
      </c>
      <c r="D12" s="23">
        <f t="shared" ref="D12" si="11">H12/AA12</f>
        <v>0.64500000000000002</v>
      </c>
      <c r="E12" s="9">
        <v>128</v>
      </c>
      <c r="F12" s="23">
        <f t="shared" ref="F12" si="12">E12/200</f>
        <v>0.64</v>
      </c>
      <c r="G12" s="18"/>
      <c r="H12" s="51">
        <f t="shared" ref="H12" si="13">SUM(J12,L12,N12, P12,R12,T12,V12,X12,Z12)</f>
        <v>387</v>
      </c>
      <c r="I12" s="8"/>
      <c r="K12" s="42"/>
      <c r="L12" s="55">
        <v>71</v>
      </c>
      <c r="M12" s="56"/>
      <c r="N12" s="55">
        <v>57</v>
      </c>
      <c r="O12" s="77"/>
      <c r="P12" s="61"/>
      <c r="Q12" s="77"/>
      <c r="R12" s="61">
        <v>59</v>
      </c>
      <c r="S12" s="77"/>
      <c r="T12" s="78">
        <v>59</v>
      </c>
      <c r="U12" s="77"/>
      <c r="V12" s="78"/>
      <c r="W12" s="77"/>
      <c r="X12" s="78">
        <v>58</v>
      </c>
      <c r="Y12" s="77"/>
      <c r="Z12" s="78">
        <v>83</v>
      </c>
      <c r="AA12" s="46">
        <v>600</v>
      </c>
      <c r="AB12" s="18"/>
      <c r="AC12" s="22"/>
      <c r="AD12" s="18"/>
    </row>
    <row r="13" spans="1:30" x14ac:dyDescent="0.3">
      <c r="A13" s="12" t="s">
        <v>80</v>
      </c>
      <c r="B13" s="15" t="s">
        <v>125</v>
      </c>
      <c r="C13" s="15" t="s">
        <v>117</v>
      </c>
      <c r="D13" s="23">
        <f t="shared" ref="D13" si="14">H13/AA13</f>
        <v>0.58285714285714285</v>
      </c>
      <c r="E13" s="9">
        <v>128</v>
      </c>
      <c r="F13" s="23">
        <f t="shared" ref="F13" si="15">E13/200</f>
        <v>0.64</v>
      </c>
      <c r="G13" s="18"/>
      <c r="H13" s="51">
        <f t="shared" ref="H13" si="16">SUM(J13,L13,N13, P13,R13,T13,V13,X13,Z13)</f>
        <v>408</v>
      </c>
      <c r="I13" s="8"/>
      <c r="J13" s="55">
        <v>63</v>
      </c>
      <c r="K13" s="42"/>
      <c r="L13" s="55">
        <v>56</v>
      </c>
      <c r="M13" s="42"/>
      <c r="N13" s="55">
        <v>65</v>
      </c>
      <c r="O13" s="42"/>
      <c r="Q13" s="48"/>
      <c r="R13" s="55">
        <v>55</v>
      </c>
      <c r="S13" s="45"/>
      <c r="T13" s="74">
        <v>53</v>
      </c>
      <c r="U13" s="42"/>
      <c r="V13" s="55">
        <v>58</v>
      </c>
      <c r="W13" s="42"/>
      <c r="Y13" s="42"/>
      <c r="Z13" s="55">
        <v>58</v>
      </c>
      <c r="AA13" s="46">
        <v>700</v>
      </c>
      <c r="AB13" s="18"/>
      <c r="AC13" s="22"/>
      <c r="AD13" s="18"/>
    </row>
    <row r="14" spans="1:30" x14ac:dyDescent="0.3">
      <c r="A14" s="12" t="s">
        <v>81</v>
      </c>
      <c r="B14" s="17" t="s">
        <v>63</v>
      </c>
      <c r="C14" s="17" t="s">
        <v>62</v>
      </c>
      <c r="D14" s="23">
        <f>H14/AA14</f>
        <v>0.52875000000000005</v>
      </c>
      <c r="E14" s="29">
        <v>114</v>
      </c>
      <c r="F14" s="23">
        <f>E14/200</f>
        <v>0.56999999999999995</v>
      </c>
      <c r="G14" s="7"/>
      <c r="H14" s="51">
        <f>SUM(J14,L14,N14, P14,R14,T14,V14,X14,Z14)</f>
        <v>423</v>
      </c>
      <c r="I14" s="8"/>
      <c r="J14" s="61">
        <v>61</v>
      </c>
      <c r="K14" s="43"/>
      <c r="L14" s="61">
        <v>53</v>
      </c>
      <c r="M14" s="43"/>
      <c r="N14" s="55">
        <v>51</v>
      </c>
      <c r="O14" s="42"/>
      <c r="Q14" s="48"/>
      <c r="R14" s="55">
        <v>56</v>
      </c>
      <c r="S14" s="45"/>
      <c r="T14" s="74">
        <v>38</v>
      </c>
      <c r="U14" s="42"/>
      <c r="V14" s="74">
        <v>48</v>
      </c>
      <c r="W14" s="42"/>
      <c r="X14" s="55">
        <v>61</v>
      </c>
      <c r="Y14" s="42"/>
      <c r="Z14" s="55">
        <v>55</v>
      </c>
      <c r="AA14" s="46">
        <v>800</v>
      </c>
      <c r="AB14" s="18"/>
      <c r="AC14" s="22"/>
      <c r="AD14" s="18"/>
    </row>
    <row r="15" spans="1:30" x14ac:dyDescent="0.3">
      <c r="A15" s="12" t="s">
        <v>82</v>
      </c>
      <c r="B15" s="15" t="s">
        <v>190</v>
      </c>
      <c r="C15" s="15" t="s">
        <v>191</v>
      </c>
      <c r="D15" s="23">
        <f>H15/AA15</f>
        <v>0.47833333333333333</v>
      </c>
      <c r="E15" s="29">
        <v>90</v>
      </c>
      <c r="F15" s="23">
        <f>E15/200</f>
        <v>0.45</v>
      </c>
      <c r="G15" s="11"/>
      <c r="H15" s="51">
        <f>SUM(J15,L15,N15, P15,R15,T15,V15,X15,Z15)</f>
        <v>287</v>
      </c>
      <c r="I15" s="8"/>
      <c r="J15" s="37"/>
      <c r="K15" s="42"/>
      <c r="L15" s="55">
        <v>49</v>
      </c>
      <c r="M15" s="42"/>
      <c r="N15" s="55">
        <v>41</v>
      </c>
      <c r="O15" s="42"/>
      <c r="Q15" s="48"/>
      <c r="R15" s="55">
        <v>47</v>
      </c>
      <c r="S15" s="45"/>
      <c r="T15" s="55">
        <v>50</v>
      </c>
      <c r="U15" s="42"/>
      <c r="V15" s="55">
        <v>50</v>
      </c>
      <c r="W15" s="42"/>
      <c r="X15" s="55">
        <v>50</v>
      </c>
      <c r="Y15" s="42"/>
      <c r="AA15" s="46">
        <v>600</v>
      </c>
      <c r="AB15" s="18"/>
      <c r="AC15" s="22"/>
      <c r="AD15" s="18"/>
    </row>
    <row r="16" spans="1:30" hidden="1" x14ac:dyDescent="0.3">
      <c r="A16" s="83" t="s">
        <v>302</v>
      </c>
      <c r="B16" s="83"/>
      <c r="C16" s="83"/>
      <c r="D16" s="18"/>
      <c r="E16" s="18"/>
      <c r="F16" s="18"/>
      <c r="G16" s="18"/>
      <c r="H16" s="25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</row>
    <row r="17" spans="1:30" hidden="1" x14ac:dyDescent="0.3">
      <c r="A17" s="73"/>
      <c r="B17" s="73"/>
      <c r="C17" s="73"/>
      <c r="D17" s="18"/>
      <c r="E17" s="18"/>
      <c r="F17" s="18"/>
      <c r="G17" s="18"/>
      <c r="H17" s="25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</row>
    <row r="18" spans="1:30" hidden="1" x14ac:dyDescent="0.3">
      <c r="A18" s="12"/>
      <c r="B18" s="15" t="s">
        <v>135</v>
      </c>
      <c r="C18" s="15" t="s">
        <v>45</v>
      </c>
      <c r="D18" s="23"/>
      <c r="E18" s="9">
        <v>88</v>
      </c>
      <c r="F18" s="23">
        <f>E18/100</f>
        <v>0.88</v>
      </c>
      <c r="G18" s="18"/>
      <c r="H18" s="51">
        <f t="shared" ref="H18:H25" si="17">SUM(J18,L18,N18,P18,R18,T18,V18,X18,Z18)</f>
        <v>88</v>
      </c>
      <c r="I18" s="8"/>
      <c r="J18" s="34">
        <v>88</v>
      </c>
      <c r="K18" s="42"/>
      <c r="M18" s="42"/>
      <c r="O18" s="42"/>
      <c r="Q18" s="48"/>
      <c r="S18" s="45"/>
      <c r="U18" s="42"/>
      <c r="W18" s="42"/>
      <c r="Y18" s="42"/>
      <c r="AB18" s="18"/>
      <c r="AC18" s="22"/>
      <c r="AD18" s="18"/>
    </row>
    <row r="19" spans="1:30" hidden="1" x14ac:dyDescent="0.3">
      <c r="A19" s="12"/>
      <c r="B19" s="17" t="s">
        <v>220</v>
      </c>
      <c r="C19" s="17" t="s">
        <v>221</v>
      </c>
      <c r="D19" s="23"/>
      <c r="E19" s="29">
        <v>69</v>
      </c>
      <c r="F19" s="23">
        <f>E19/100</f>
        <v>0.69</v>
      </c>
      <c r="G19" s="11"/>
      <c r="H19" s="51">
        <f t="shared" si="17"/>
        <v>244</v>
      </c>
      <c r="I19" s="8"/>
      <c r="K19" s="42"/>
      <c r="M19" s="42"/>
      <c r="N19" s="34">
        <v>69</v>
      </c>
      <c r="O19" s="42"/>
      <c r="Q19" s="42"/>
      <c r="R19" s="34">
        <v>57</v>
      </c>
      <c r="S19" s="42"/>
      <c r="T19" s="37"/>
      <c r="U19" s="42"/>
      <c r="V19" s="37">
        <v>54</v>
      </c>
      <c r="W19" s="42"/>
      <c r="X19" s="37">
        <v>64</v>
      </c>
      <c r="Y19" s="42"/>
      <c r="Z19" s="37"/>
      <c r="AB19" s="18"/>
      <c r="AC19" s="22"/>
      <c r="AD19" s="18"/>
    </row>
    <row r="20" spans="1:30" hidden="1" x14ac:dyDescent="0.3">
      <c r="A20" s="12"/>
      <c r="B20" s="17" t="s">
        <v>53</v>
      </c>
      <c r="C20" s="17" t="s">
        <v>123</v>
      </c>
      <c r="D20" s="23"/>
      <c r="E20" s="9">
        <v>132</v>
      </c>
      <c r="F20" s="23">
        <f>E20/200</f>
        <v>0.66</v>
      </c>
      <c r="G20" s="18"/>
      <c r="H20" s="51">
        <f t="shared" si="17"/>
        <v>132</v>
      </c>
      <c r="I20" s="8"/>
      <c r="J20" s="34">
        <v>65</v>
      </c>
      <c r="K20" s="42"/>
      <c r="M20" s="42"/>
      <c r="N20" s="34">
        <v>67</v>
      </c>
      <c r="O20" s="42"/>
      <c r="Q20" s="48"/>
      <c r="S20" s="45"/>
      <c r="U20" s="42"/>
      <c r="W20" s="42"/>
      <c r="Y20" s="42"/>
      <c r="AB20" s="18"/>
      <c r="AC20" s="22"/>
      <c r="AD20" s="18"/>
    </row>
    <row r="21" spans="1:30" hidden="1" x14ac:dyDescent="0.3">
      <c r="A21" s="12"/>
      <c r="B21" s="10" t="s">
        <v>246</v>
      </c>
      <c r="C21" s="10" t="s">
        <v>238</v>
      </c>
      <c r="D21" s="23"/>
      <c r="E21" s="9">
        <v>60</v>
      </c>
      <c r="F21" s="23">
        <f>E21/100</f>
        <v>0.6</v>
      </c>
      <c r="G21" s="18"/>
      <c r="H21" s="51">
        <f t="shared" si="17"/>
        <v>60</v>
      </c>
      <c r="I21" s="8"/>
      <c r="K21" s="42"/>
      <c r="M21" s="42"/>
      <c r="N21" s="34">
        <v>60</v>
      </c>
      <c r="O21" s="42"/>
      <c r="Q21" s="48"/>
      <c r="S21" s="45"/>
      <c r="U21" s="42"/>
      <c r="W21" s="42"/>
      <c r="Y21" s="42"/>
      <c r="AB21" s="18"/>
    </row>
    <row r="22" spans="1:30" hidden="1" x14ac:dyDescent="0.3">
      <c r="B22" s="17" t="s">
        <v>136</v>
      </c>
      <c r="C22" s="17" t="s">
        <v>104</v>
      </c>
      <c r="D22" s="23"/>
      <c r="E22" s="9">
        <v>113</v>
      </c>
      <c r="F22" s="23">
        <f>E22/200</f>
        <v>0.56499999999999995</v>
      </c>
      <c r="G22" s="18"/>
      <c r="H22" s="51">
        <f t="shared" si="17"/>
        <v>113</v>
      </c>
      <c r="I22" s="8"/>
      <c r="J22" s="34">
        <v>52</v>
      </c>
      <c r="K22" s="42"/>
      <c r="M22" s="42"/>
      <c r="N22" s="34">
        <v>61</v>
      </c>
      <c r="O22" s="42"/>
      <c r="Q22" s="48"/>
      <c r="S22" s="45"/>
      <c r="U22" s="42"/>
      <c r="W22" s="42"/>
      <c r="Y22" s="42"/>
      <c r="AB22" s="18"/>
    </row>
    <row r="23" spans="1:30" hidden="1" x14ac:dyDescent="0.3">
      <c r="B23" s="17" t="s">
        <v>49</v>
      </c>
      <c r="C23" s="17" t="s">
        <v>48</v>
      </c>
      <c r="D23" s="23"/>
      <c r="E23" s="29">
        <v>49</v>
      </c>
      <c r="F23" s="23">
        <f>E23/100</f>
        <v>0.49</v>
      </c>
      <c r="G23" s="11"/>
      <c r="H23" s="51">
        <f t="shared" si="17"/>
        <v>49</v>
      </c>
      <c r="I23" s="8"/>
      <c r="J23" s="37">
        <v>49</v>
      </c>
      <c r="K23" s="42"/>
      <c r="M23" s="42"/>
      <c r="N23" s="35"/>
      <c r="O23" s="43"/>
      <c r="P23" s="35"/>
      <c r="Q23" s="43"/>
      <c r="R23" s="35"/>
      <c r="S23" s="43"/>
      <c r="T23" s="44"/>
      <c r="U23" s="43"/>
      <c r="V23" s="44"/>
      <c r="W23" s="43"/>
      <c r="X23" s="44"/>
      <c r="Y23" s="43"/>
      <c r="Z23" s="44"/>
      <c r="AB23" s="18"/>
    </row>
    <row r="24" spans="1:30" hidden="1" x14ac:dyDescent="0.3">
      <c r="B24" s="10" t="s">
        <v>242</v>
      </c>
      <c r="C24" s="10" t="s">
        <v>233</v>
      </c>
      <c r="D24" s="23"/>
      <c r="E24" s="9">
        <v>36</v>
      </c>
      <c r="F24" s="23">
        <f>E24/100</f>
        <v>0.36</v>
      </c>
      <c r="G24" s="18"/>
      <c r="H24" s="51">
        <f t="shared" si="17"/>
        <v>36</v>
      </c>
      <c r="I24" s="8"/>
      <c r="K24" s="42"/>
      <c r="M24" s="42"/>
      <c r="N24" s="34">
        <v>36</v>
      </c>
      <c r="O24" s="42"/>
      <c r="Q24" s="48"/>
      <c r="S24" s="45"/>
      <c r="U24" s="42"/>
      <c r="W24" s="42"/>
      <c r="Y24" s="42"/>
      <c r="AB24" s="18"/>
    </row>
    <row r="25" spans="1:30" hidden="1" x14ac:dyDescent="0.3">
      <c r="B25" s="10" t="s">
        <v>289</v>
      </c>
      <c r="C25" s="10" t="s">
        <v>290</v>
      </c>
      <c r="E25" s="9">
        <v>121</v>
      </c>
      <c r="F25" s="67">
        <v>0.55000000000000004</v>
      </c>
      <c r="G25" s="18"/>
      <c r="H25" s="51">
        <f t="shared" si="17"/>
        <v>190</v>
      </c>
      <c r="I25" s="8"/>
      <c r="K25" s="42"/>
      <c r="L25" s="34">
        <v>66</v>
      </c>
      <c r="M25" s="42"/>
      <c r="N25" s="34">
        <v>55</v>
      </c>
      <c r="O25" s="42"/>
      <c r="Q25" s="48"/>
      <c r="S25" s="45"/>
      <c r="U25" s="42"/>
      <c r="W25" s="42"/>
      <c r="X25" s="34">
        <v>69</v>
      </c>
      <c r="Y25" s="42"/>
      <c r="AB25" s="18"/>
    </row>
    <row r="26" spans="1:30" hidden="1" x14ac:dyDescent="0.3">
      <c r="B26" s="17" t="s">
        <v>99</v>
      </c>
      <c r="C26" s="17" t="s">
        <v>100</v>
      </c>
      <c r="D26" s="23">
        <f t="shared" ref="D26:D31" si="18">H26/AA26</f>
        <v>0.87666666666666671</v>
      </c>
      <c r="E26" s="9">
        <v>179</v>
      </c>
      <c r="F26" s="23">
        <f>E26/200</f>
        <v>0.89500000000000002</v>
      </c>
      <c r="G26" s="18"/>
      <c r="H26" s="51">
        <f>SUM(J26,L26,N26,P26,R26,T26,V26,X26,Z26)</f>
        <v>263</v>
      </c>
      <c r="I26" s="8"/>
      <c r="J26" s="34">
        <v>86</v>
      </c>
      <c r="K26" s="42"/>
      <c r="L26" s="34">
        <v>93</v>
      </c>
      <c r="M26" s="42"/>
      <c r="N26" s="34">
        <v>84</v>
      </c>
      <c r="O26" s="42"/>
      <c r="Q26" s="48"/>
      <c r="S26" s="45"/>
      <c r="U26" s="42"/>
      <c r="W26" s="42"/>
      <c r="Y26" s="42"/>
      <c r="AA26" s="46">
        <v>300</v>
      </c>
      <c r="AB26" s="18"/>
    </row>
    <row r="27" spans="1:30" hidden="1" x14ac:dyDescent="0.3">
      <c r="B27" s="15" t="s">
        <v>245</v>
      </c>
      <c r="C27" s="15" t="s">
        <v>200</v>
      </c>
      <c r="D27" s="23">
        <f t="shared" si="18"/>
        <v>0.68</v>
      </c>
      <c r="E27" s="9">
        <v>135</v>
      </c>
      <c r="F27" s="23">
        <f>E27/200</f>
        <v>0.67500000000000004</v>
      </c>
      <c r="G27" s="18"/>
      <c r="H27" s="51">
        <f>SUM(J27,L27,N27,P27,R27,T27,V27,X27,Z27)</f>
        <v>204</v>
      </c>
      <c r="I27" s="8"/>
      <c r="K27" s="42"/>
      <c r="L27" s="34">
        <v>73</v>
      </c>
      <c r="M27" s="42"/>
      <c r="N27" s="34">
        <v>62</v>
      </c>
      <c r="O27" s="42"/>
      <c r="Q27" s="48"/>
      <c r="S27" s="45"/>
      <c r="T27" s="34">
        <v>69</v>
      </c>
      <c r="U27" s="42"/>
      <c r="W27" s="42"/>
      <c r="Y27" s="42"/>
      <c r="AA27" s="46">
        <v>300</v>
      </c>
      <c r="AB27" s="18"/>
    </row>
    <row r="28" spans="1:30" hidden="1" x14ac:dyDescent="0.3">
      <c r="B28" s="17" t="s">
        <v>115</v>
      </c>
      <c r="C28" s="17" t="s">
        <v>116</v>
      </c>
      <c r="D28" s="23">
        <f t="shared" si="18"/>
        <v>0.62666666666666671</v>
      </c>
      <c r="E28" s="9">
        <v>123</v>
      </c>
      <c r="F28" s="23">
        <f>E28/200</f>
        <v>0.61499999999999999</v>
      </c>
      <c r="G28" s="18"/>
      <c r="H28" s="51">
        <f>SUM(J28,L28,N28,P28,R28,T28,V28,X28,Z28)</f>
        <v>188</v>
      </c>
      <c r="I28" s="8"/>
      <c r="J28" s="34">
        <v>73</v>
      </c>
      <c r="K28" s="42"/>
      <c r="M28" s="42"/>
      <c r="N28" s="34">
        <v>50</v>
      </c>
      <c r="O28" s="42"/>
      <c r="Q28" s="48"/>
      <c r="R28" s="34">
        <v>65</v>
      </c>
      <c r="S28" s="45"/>
      <c r="U28" s="42"/>
      <c r="W28" s="42"/>
      <c r="Y28" s="42"/>
      <c r="AA28" s="46">
        <v>300</v>
      </c>
      <c r="AB28" s="18"/>
    </row>
    <row r="29" spans="1:30" hidden="1" x14ac:dyDescent="0.3">
      <c r="B29" s="17" t="s">
        <v>130</v>
      </c>
      <c r="C29" s="17" t="s">
        <v>129</v>
      </c>
      <c r="D29" s="23">
        <f t="shared" si="18"/>
        <v>0.61333333333333329</v>
      </c>
      <c r="E29" s="9">
        <v>129</v>
      </c>
      <c r="F29" s="23">
        <f>E29/200</f>
        <v>0.64500000000000002</v>
      </c>
      <c r="G29" s="18"/>
      <c r="H29" s="51">
        <f>SUM(J29,L29,N29,P29,R29,T29,V29,X29,Z29)</f>
        <v>184</v>
      </c>
      <c r="I29" s="8"/>
      <c r="J29" s="34">
        <v>55</v>
      </c>
      <c r="K29" s="42"/>
      <c r="L29" s="34">
        <v>62</v>
      </c>
      <c r="M29" s="42"/>
      <c r="N29" s="34">
        <v>67</v>
      </c>
      <c r="O29" s="42"/>
      <c r="Q29" s="48"/>
      <c r="S29" s="45"/>
      <c r="U29" s="42"/>
      <c r="W29" s="42"/>
      <c r="Y29" s="42"/>
      <c r="AA29" s="46">
        <v>300</v>
      </c>
      <c r="AB29" s="18"/>
    </row>
    <row r="30" spans="1:30" hidden="1" x14ac:dyDescent="0.3">
      <c r="B30" s="10" t="s">
        <v>318</v>
      </c>
      <c r="C30" s="10" t="s">
        <v>319</v>
      </c>
      <c r="D30" s="23" t="e">
        <f>H30/AA30</f>
        <v>#DIV/0!</v>
      </c>
      <c r="G30" s="18"/>
      <c r="H30" s="51">
        <f t="shared" ref="H30" si="19">SUM(J30,L30,N30,P30,R30,T30,V30,X30,Z30)</f>
        <v>90</v>
      </c>
      <c r="I30" s="8"/>
      <c r="K30" s="42"/>
      <c r="M30" s="42"/>
      <c r="O30" s="42"/>
      <c r="Q30" s="48"/>
      <c r="S30" s="45"/>
      <c r="U30" s="42"/>
      <c r="W30" s="42"/>
      <c r="X30" s="34">
        <v>90</v>
      </c>
      <c r="Y30" s="42"/>
      <c r="AB30" s="18"/>
    </row>
    <row r="31" spans="1:30" hidden="1" x14ac:dyDescent="0.3">
      <c r="B31" s="17" t="s">
        <v>39</v>
      </c>
      <c r="C31" s="17" t="s">
        <v>116</v>
      </c>
      <c r="D31" s="23">
        <f t="shared" si="18"/>
        <v>0.9157142857142857</v>
      </c>
      <c r="E31" s="31">
        <v>175</v>
      </c>
      <c r="F31" s="23">
        <f>E31/200</f>
        <v>0.875</v>
      </c>
      <c r="G31" s="11"/>
      <c r="H31" s="51">
        <f>SUM(J31,L31,N31,P31,R31,T31,V31,X31,Z31)</f>
        <v>641</v>
      </c>
      <c r="I31" s="8"/>
      <c r="J31" s="37">
        <v>85</v>
      </c>
      <c r="K31" s="42"/>
      <c r="M31" s="42"/>
      <c r="N31" s="34">
        <v>90</v>
      </c>
      <c r="O31" s="42"/>
      <c r="Q31" s="42"/>
      <c r="R31" s="34">
        <v>94</v>
      </c>
      <c r="S31" s="42"/>
      <c r="T31" s="37">
        <v>88</v>
      </c>
      <c r="U31" s="42"/>
      <c r="V31" s="37">
        <v>96</v>
      </c>
      <c r="W31" s="42"/>
      <c r="X31" s="37">
        <v>92</v>
      </c>
      <c r="Y31" s="42"/>
      <c r="Z31" s="37">
        <v>96</v>
      </c>
      <c r="AA31" s="46">
        <v>700</v>
      </c>
      <c r="AB31" s="18"/>
    </row>
    <row r="32" spans="1:30" x14ac:dyDescent="0.3">
      <c r="A32" s="53"/>
      <c r="B32" s="11"/>
      <c r="C32" s="11"/>
      <c r="D32" s="24"/>
      <c r="E32" s="8"/>
      <c r="F32" s="24"/>
      <c r="G32" s="18"/>
      <c r="H32" s="25"/>
      <c r="I32" s="8"/>
      <c r="J32" s="42"/>
      <c r="K32" s="42"/>
      <c r="L32" s="42"/>
      <c r="M32" s="42"/>
      <c r="N32" s="42"/>
      <c r="O32" s="42"/>
      <c r="P32" s="42"/>
      <c r="Q32" s="48"/>
      <c r="R32" s="45"/>
      <c r="S32" s="45"/>
      <c r="T32" s="42"/>
      <c r="U32" s="42"/>
      <c r="V32" s="42"/>
      <c r="W32" s="42"/>
      <c r="X32" s="42"/>
      <c r="Y32" s="42"/>
      <c r="Z32" s="42"/>
      <c r="AA32" s="48"/>
      <c r="AB32" s="18"/>
      <c r="AC32" s="18"/>
      <c r="AD32" s="18"/>
    </row>
  </sheetData>
  <sortState xmlns:xlrd2="http://schemas.microsoft.com/office/spreadsheetml/2017/richdata2" ref="B11:AA15">
    <sortCondition descending="1" ref="D11:D15"/>
  </sortState>
  <mergeCells count="2">
    <mergeCell ref="D1:AD1"/>
    <mergeCell ref="A16:C16"/>
  </mergeCells>
  <phoneticPr fontId="10" type="noConversion"/>
  <pageMargins left="0.7" right="0.7" top="0.75" bottom="0.75" header="0.3" footer="0.3"/>
  <pageSetup scale="56" fitToHeight="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8F33C-549C-48C7-9B72-19A81CF0996D}">
  <sheetPr>
    <tabColor theme="3" tint="0.79998168889431442"/>
    <pageSetUpPr fitToPage="1"/>
  </sheetPr>
  <dimension ref="A1:AO79"/>
  <sheetViews>
    <sheetView zoomScale="80" zoomScaleNormal="80" workbookViewId="0">
      <selection activeCell="E1" sqref="E1:AC1"/>
    </sheetView>
  </sheetViews>
  <sheetFormatPr defaultColWidth="9.140625" defaultRowHeight="18.75" x14ac:dyDescent="0.3"/>
  <cols>
    <col min="1" max="1" width="14.5703125" style="13" customWidth="1"/>
    <col min="2" max="2" width="20.85546875" style="13" customWidth="1"/>
    <col min="3" max="3" width="18" style="10" customWidth="1"/>
    <col min="4" max="4" width="20" style="10" customWidth="1"/>
    <col min="5" max="5" width="13.42578125" style="16" hidden="1" customWidth="1"/>
    <col min="6" max="6" width="13.42578125" style="9" hidden="1" customWidth="1"/>
    <col min="7" max="7" width="13.42578125" style="16" hidden="1" customWidth="1"/>
    <col min="8" max="8" width="2.85546875" style="13" hidden="1" customWidth="1"/>
    <col min="9" max="9" width="13.42578125" style="27" hidden="1" customWidth="1"/>
    <col min="10" max="10" width="2.85546875" style="19" customWidth="1"/>
    <col min="11" max="11" width="11.7109375" style="34" customWidth="1"/>
    <col min="12" max="12" width="2.7109375" style="34" customWidth="1"/>
    <col min="13" max="13" width="11.7109375" style="34" customWidth="1"/>
    <col min="14" max="14" width="2.7109375" style="34" customWidth="1"/>
    <col min="15" max="15" width="11.85546875" style="34" customWidth="1"/>
    <col min="16" max="16" width="2.7109375" style="34" customWidth="1"/>
    <col min="17" max="17" width="11.7109375" style="34" customWidth="1"/>
    <col min="18" max="18" width="2.7109375" style="46" customWidth="1"/>
    <col min="19" max="19" width="11.7109375" style="34" customWidth="1"/>
    <col min="20" max="20" width="2.7109375" style="36" customWidth="1"/>
    <col min="21" max="21" width="11.140625" style="34" customWidth="1"/>
    <col min="22" max="22" width="2.7109375" style="34" customWidth="1"/>
    <col min="23" max="23" width="11.140625" style="34" customWidth="1"/>
    <col min="24" max="24" width="2.7109375" style="34" customWidth="1"/>
    <col min="25" max="25" width="11.140625" style="34" customWidth="1"/>
    <col min="26" max="26" width="2.7109375" style="34" customWidth="1"/>
    <col min="27" max="27" width="11.140625" style="34" hidden="1" customWidth="1"/>
    <col min="28" max="28" width="9.140625" style="46" hidden="1" customWidth="1"/>
    <col min="29" max="29" width="2.7109375" style="13" hidden="1" customWidth="1"/>
    <col min="30" max="30" width="9.140625" style="13" customWidth="1"/>
    <col min="31" max="32" width="9.140625" style="13"/>
    <col min="33" max="41" width="0" style="13" hidden="1" customWidth="1"/>
    <col min="42" max="16384" width="9.140625" style="13"/>
  </cols>
  <sheetData>
    <row r="1" spans="1:41" ht="33.75" customHeight="1" x14ac:dyDescent="0.25">
      <c r="A1" s="49" t="s">
        <v>44</v>
      </c>
      <c r="B1" s="49"/>
      <c r="C1" s="49"/>
      <c r="D1" s="49"/>
      <c r="E1" s="82" t="s">
        <v>339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</row>
    <row r="2" spans="1:41" ht="15.75" customHeight="1" x14ac:dyDescent="0.3">
      <c r="C2" s="1"/>
      <c r="D2" s="1"/>
      <c r="E2" s="1" t="s">
        <v>2</v>
      </c>
      <c r="F2" s="1" t="s">
        <v>6</v>
      </c>
      <c r="G2" s="1" t="s">
        <v>5</v>
      </c>
      <c r="H2" s="2"/>
      <c r="I2" s="14" t="s">
        <v>0</v>
      </c>
      <c r="J2" s="2"/>
      <c r="K2" s="32" t="s">
        <v>91</v>
      </c>
      <c r="L2" s="38"/>
      <c r="M2" s="32" t="s">
        <v>91</v>
      </c>
      <c r="N2" s="38"/>
      <c r="O2" s="32" t="s">
        <v>91</v>
      </c>
      <c r="P2" s="38"/>
      <c r="Q2" s="32" t="s">
        <v>91</v>
      </c>
      <c r="R2" s="38"/>
      <c r="S2" s="39" t="s">
        <v>91</v>
      </c>
      <c r="T2" s="38"/>
      <c r="U2" s="28" t="s">
        <v>91</v>
      </c>
      <c r="V2" s="47"/>
      <c r="W2" s="28" t="s">
        <v>91</v>
      </c>
      <c r="X2" s="47"/>
      <c r="Y2" s="28" t="s">
        <v>91</v>
      </c>
      <c r="Z2" s="47"/>
      <c r="AA2" s="28" t="s">
        <v>91</v>
      </c>
      <c r="AC2" s="18"/>
      <c r="AH2" s="32" t="s">
        <v>91</v>
      </c>
      <c r="AI2" s="32" t="s">
        <v>91</v>
      </c>
      <c r="AJ2" s="32" t="s">
        <v>91</v>
      </c>
      <c r="AK2" s="32" t="s">
        <v>91</v>
      </c>
      <c r="AL2" s="39" t="s">
        <v>91</v>
      </c>
      <c r="AM2" s="28" t="s">
        <v>91</v>
      </c>
      <c r="AN2" s="28" t="s">
        <v>91</v>
      </c>
      <c r="AO2" s="28" t="s">
        <v>91</v>
      </c>
    </row>
    <row r="3" spans="1:41" ht="19.5" thickBot="1" x14ac:dyDescent="0.35">
      <c r="A3" s="20"/>
      <c r="B3" s="54" t="s">
        <v>137</v>
      </c>
      <c r="C3" s="3"/>
      <c r="D3" s="3"/>
      <c r="E3" s="6" t="s">
        <v>1</v>
      </c>
      <c r="F3" s="6" t="s">
        <v>7</v>
      </c>
      <c r="G3" s="6" t="s">
        <v>1</v>
      </c>
      <c r="H3" s="4"/>
      <c r="I3" s="26" t="s">
        <v>4</v>
      </c>
      <c r="J3" s="5"/>
      <c r="K3" s="33">
        <v>1</v>
      </c>
      <c r="L3" s="40"/>
      <c r="M3" s="33">
        <v>2</v>
      </c>
      <c r="N3" s="40"/>
      <c r="O3" s="33">
        <v>3</v>
      </c>
      <c r="P3" s="40"/>
      <c r="Q3" s="33">
        <v>4</v>
      </c>
      <c r="R3" s="40"/>
      <c r="S3" s="33">
        <v>5</v>
      </c>
      <c r="T3" s="40"/>
      <c r="U3" s="41">
        <v>6</v>
      </c>
      <c r="V3" s="40"/>
      <c r="W3" s="41">
        <v>7</v>
      </c>
      <c r="X3" s="40"/>
      <c r="Y3" s="41">
        <v>8</v>
      </c>
      <c r="Z3" s="40"/>
      <c r="AA3" s="41">
        <v>9</v>
      </c>
      <c r="AB3" s="52"/>
      <c r="AC3" s="21"/>
      <c r="AH3" s="33">
        <v>1</v>
      </c>
      <c r="AI3" s="33">
        <v>2</v>
      </c>
      <c r="AJ3" s="33">
        <v>3</v>
      </c>
      <c r="AK3" s="33">
        <v>4</v>
      </c>
      <c r="AL3" s="33">
        <v>5</v>
      </c>
      <c r="AM3" s="41">
        <v>6</v>
      </c>
      <c r="AN3" s="41">
        <v>7</v>
      </c>
      <c r="AO3" s="41">
        <v>8</v>
      </c>
    </row>
    <row r="4" spans="1:41" ht="19.5" thickTop="1" x14ac:dyDescent="0.3">
      <c r="A4" s="12" t="s">
        <v>76</v>
      </c>
      <c r="B4" s="12" t="s">
        <v>138</v>
      </c>
      <c r="C4" s="10" t="s">
        <v>55</v>
      </c>
      <c r="D4" s="10" t="s">
        <v>56</v>
      </c>
      <c r="E4" s="23">
        <f>I4/AB4</f>
        <v>0.85</v>
      </c>
      <c r="F4" s="9">
        <v>169</v>
      </c>
      <c r="G4" s="23"/>
      <c r="H4" s="18"/>
      <c r="I4" s="51">
        <f>SUM(K4,M4,O4,Q4,S4,U4,W4,Y4,AA4)</f>
        <v>595</v>
      </c>
      <c r="J4" s="8"/>
      <c r="K4" s="55">
        <v>78</v>
      </c>
      <c r="L4" s="42"/>
      <c r="M4" s="74">
        <v>76</v>
      </c>
      <c r="N4" s="42"/>
      <c r="O4" s="55">
        <v>91</v>
      </c>
      <c r="P4" s="42"/>
      <c r="Q4" s="55">
        <v>78</v>
      </c>
      <c r="R4" s="48"/>
      <c r="T4" s="45"/>
      <c r="U4" s="55">
        <v>90</v>
      </c>
      <c r="V4" s="42"/>
      <c r="W4" s="55">
        <v>89</v>
      </c>
      <c r="X4" s="42"/>
      <c r="Y4" s="55">
        <v>93</v>
      </c>
      <c r="Z4" s="42"/>
      <c r="AB4" s="46">
        <v>700</v>
      </c>
      <c r="AC4" s="18"/>
    </row>
    <row r="5" spans="1:41" x14ac:dyDescent="0.3">
      <c r="A5" s="12" t="s">
        <v>77</v>
      </c>
      <c r="B5" s="12" t="s">
        <v>138</v>
      </c>
      <c r="C5" s="10" t="s">
        <v>66</v>
      </c>
      <c r="D5" s="10" t="s">
        <v>142</v>
      </c>
      <c r="E5" s="23">
        <f>I5/AB5</f>
        <v>0.81874999999999998</v>
      </c>
      <c r="F5" s="9">
        <v>164</v>
      </c>
      <c r="G5" s="23"/>
      <c r="H5" s="18"/>
      <c r="I5" s="51">
        <f>SUM(K5,M5,O5,Q5,S5,U5,W5,Y5,AA5)</f>
        <v>655</v>
      </c>
      <c r="J5" s="8"/>
      <c r="K5" s="55">
        <v>86</v>
      </c>
      <c r="L5" s="42"/>
      <c r="M5" s="55">
        <v>78</v>
      </c>
      <c r="N5" s="42"/>
      <c r="O5" s="74">
        <v>76</v>
      </c>
      <c r="P5" s="42"/>
      <c r="Q5" s="74">
        <v>68</v>
      </c>
      <c r="R5" s="48"/>
      <c r="S5" s="55">
        <v>79</v>
      </c>
      <c r="T5" s="45"/>
      <c r="U5" s="55">
        <v>87</v>
      </c>
      <c r="V5" s="42"/>
      <c r="W5" s="55">
        <v>90</v>
      </c>
      <c r="X5" s="42"/>
      <c r="Y5" s="55">
        <v>91</v>
      </c>
      <c r="Z5" s="42"/>
      <c r="AB5" s="46">
        <v>800</v>
      </c>
      <c r="AC5" s="18"/>
    </row>
    <row r="6" spans="1:41" x14ac:dyDescent="0.3">
      <c r="A6" s="53" t="s">
        <v>71</v>
      </c>
      <c r="B6" s="25"/>
      <c r="C6" s="7"/>
      <c r="D6" s="7"/>
      <c r="E6" s="24"/>
      <c r="F6" s="8"/>
      <c r="G6" s="24"/>
      <c r="H6" s="18"/>
      <c r="I6" s="25"/>
      <c r="J6" s="8"/>
      <c r="K6" s="42"/>
      <c r="L6" s="42"/>
      <c r="M6" s="56"/>
      <c r="N6" s="56"/>
      <c r="O6" s="56"/>
      <c r="P6" s="42"/>
      <c r="Q6" s="42"/>
      <c r="R6" s="48"/>
      <c r="S6" s="42"/>
      <c r="T6" s="45"/>
      <c r="U6" s="42"/>
      <c r="V6" s="42"/>
      <c r="W6" s="42"/>
      <c r="X6" s="42"/>
      <c r="Y6" s="42"/>
      <c r="Z6" s="42"/>
      <c r="AA6" s="42"/>
      <c r="AB6" s="42"/>
      <c r="AC6" s="42"/>
    </row>
    <row r="7" spans="1:41" x14ac:dyDescent="0.3">
      <c r="A7" s="12" t="s">
        <v>78</v>
      </c>
      <c r="B7" s="12" t="s">
        <v>138</v>
      </c>
      <c r="C7" s="15" t="s">
        <v>236</v>
      </c>
      <c r="D7" s="15" t="s">
        <v>218</v>
      </c>
      <c r="E7" s="23">
        <f t="shared" ref="E7:E17" si="0">I7/AB7</f>
        <v>0.81428571428571428</v>
      </c>
      <c r="F7" s="9">
        <v>171</v>
      </c>
      <c r="G7" s="23"/>
      <c r="H7" s="18"/>
      <c r="I7" s="51">
        <f t="shared" ref="I7:I17" si="1">SUM(K7,M7,O7,Q7,S7,U7,W7,Y7,AA7)</f>
        <v>570</v>
      </c>
      <c r="J7" s="8"/>
      <c r="L7" s="42"/>
      <c r="M7" s="55">
        <v>86</v>
      </c>
      <c r="N7" s="56"/>
      <c r="O7" s="55">
        <v>85</v>
      </c>
      <c r="P7" s="56"/>
      <c r="Q7" s="55">
        <v>79</v>
      </c>
      <c r="R7" s="48"/>
      <c r="S7" s="74">
        <v>79</v>
      </c>
      <c r="T7" s="45"/>
      <c r="U7" s="55">
        <v>80</v>
      </c>
      <c r="V7" s="42"/>
      <c r="W7" s="55">
        <v>80</v>
      </c>
      <c r="X7" s="42"/>
      <c r="Y7" s="55">
        <v>81</v>
      </c>
      <c r="Z7" s="42"/>
      <c r="AB7" s="46">
        <v>700</v>
      </c>
      <c r="AC7" s="18"/>
    </row>
    <row r="8" spans="1:41" x14ac:dyDescent="0.3">
      <c r="A8" s="12" t="s">
        <v>79</v>
      </c>
      <c r="B8" s="12" t="s">
        <v>138</v>
      </c>
      <c r="C8" s="15" t="s">
        <v>143</v>
      </c>
      <c r="D8" s="15" t="s">
        <v>144</v>
      </c>
      <c r="E8" s="23">
        <f t="shared" si="0"/>
        <v>0.78</v>
      </c>
      <c r="F8" s="9">
        <v>171</v>
      </c>
      <c r="G8" s="23"/>
      <c r="H8" s="18"/>
      <c r="I8" s="51">
        <f t="shared" si="1"/>
        <v>468</v>
      </c>
      <c r="J8" s="8"/>
      <c r="K8" s="55">
        <v>76</v>
      </c>
      <c r="L8" s="56"/>
      <c r="M8" s="55">
        <v>88</v>
      </c>
      <c r="N8" s="56"/>
      <c r="O8" s="55">
        <v>83</v>
      </c>
      <c r="P8" s="56"/>
      <c r="Q8" s="55"/>
      <c r="R8" s="79"/>
      <c r="S8" s="55"/>
      <c r="T8" s="71"/>
      <c r="U8" s="55">
        <v>84</v>
      </c>
      <c r="V8" s="56"/>
      <c r="W8" s="55">
        <v>68</v>
      </c>
      <c r="X8" s="56"/>
      <c r="Y8" s="55">
        <v>69</v>
      </c>
      <c r="Z8" s="42"/>
      <c r="AB8" s="46">
        <v>600</v>
      </c>
      <c r="AC8" s="18"/>
    </row>
    <row r="9" spans="1:41" x14ac:dyDescent="0.3">
      <c r="A9" s="12" t="s">
        <v>80</v>
      </c>
      <c r="B9" s="12" t="s">
        <v>169</v>
      </c>
      <c r="C9" s="15" t="s">
        <v>176</v>
      </c>
      <c r="D9" s="15" t="s">
        <v>122</v>
      </c>
      <c r="E9" s="23">
        <f t="shared" si="0"/>
        <v>0.73624999999999996</v>
      </c>
      <c r="F9" s="29">
        <v>156</v>
      </c>
      <c r="G9" s="23"/>
      <c r="H9" s="11"/>
      <c r="I9" s="51">
        <f t="shared" si="1"/>
        <v>589</v>
      </c>
      <c r="J9" s="8"/>
      <c r="K9" s="57">
        <v>82</v>
      </c>
      <c r="L9" s="42"/>
      <c r="M9" s="55">
        <v>67</v>
      </c>
      <c r="N9" s="42"/>
      <c r="O9" s="55">
        <v>74</v>
      </c>
      <c r="P9" s="42"/>
      <c r="Q9" s="74">
        <v>58</v>
      </c>
      <c r="R9" s="42"/>
      <c r="S9" s="74">
        <v>66</v>
      </c>
      <c r="T9" s="42"/>
      <c r="U9" s="57">
        <v>76</v>
      </c>
      <c r="V9" s="42"/>
      <c r="W9" s="57">
        <v>86</v>
      </c>
      <c r="X9" s="42"/>
      <c r="Y9" s="57">
        <v>80</v>
      </c>
      <c r="Z9" s="42"/>
      <c r="AA9" s="37"/>
      <c r="AB9" s="46">
        <v>800</v>
      </c>
      <c r="AC9" s="18"/>
      <c r="AG9" s="13">
        <f t="shared" ref="AG9:AG31" si="2">SUM(AH9:AO9)*100</f>
        <v>100</v>
      </c>
      <c r="AH9" s="13">
        <f t="shared" ref="AH9:AO12" si="3">IF(K48&gt;0,1,0)</f>
        <v>1</v>
      </c>
      <c r="AI9" s="13">
        <f t="shared" si="3"/>
        <v>0</v>
      </c>
      <c r="AJ9" s="13">
        <f t="shared" si="3"/>
        <v>0</v>
      </c>
      <c r="AK9" s="13">
        <f t="shared" si="3"/>
        <v>0</v>
      </c>
      <c r="AL9" s="13">
        <f t="shared" si="3"/>
        <v>0</v>
      </c>
      <c r="AM9" s="13">
        <f t="shared" si="3"/>
        <v>0</v>
      </c>
      <c r="AN9" s="13">
        <f t="shared" si="3"/>
        <v>0</v>
      </c>
      <c r="AO9" s="13">
        <f t="shared" si="3"/>
        <v>0</v>
      </c>
    </row>
    <row r="10" spans="1:41" ht="17.45" customHeight="1" x14ac:dyDescent="0.3">
      <c r="A10" s="12" t="s">
        <v>81</v>
      </c>
      <c r="B10" s="12" t="s">
        <v>169</v>
      </c>
      <c r="C10" s="10" t="s">
        <v>162</v>
      </c>
      <c r="D10" s="10" t="s">
        <v>122</v>
      </c>
      <c r="E10" s="23">
        <f t="shared" si="0"/>
        <v>0.75</v>
      </c>
      <c r="F10" s="9">
        <v>152</v>
      </c>
      <c r="G10" s="23"/>
      <c r="H10" s="18"/>
      <c r="I10" s="51">
        <f t="shared" si="1"/>
        <v>600</v>
      </c>
      <c r="J10" s="8"/>
      <c r="K10" s="55">
        <v>72</v>
      </c>
      <c r="L10" s="42"/>
      <c r="M10" s="55">
        <v>67</v>
      </c>
      <c r="N10" s="42"/>
      <c r="O10" s="55">
        <v>80</v>
      </c>
      <c r="P10" s="42"/>
      <c r="Q10" s="55">
        <v>77</v>
      </c>
      <c r="R10" s="42"/>
      <c r="S10" s="55">
        <v>79</v>
      </c>
      <c r="T10" s="42"/>
      <c r="U10" s="57">
        <v>89</v>
      </c>
      <c r="V10" s="42"/>
      <c r="W10" s="75">
        <v>65</v>
      </c>
      <c r="X10" s="42"/>
      <c r="Y10" s="57">
        <v>71</v>
      </c>
      <c r="Z10" s="42"/>
      <c r="AA10" s="37"/>
      <c r="AB10" s="46">
        <v>800</v>
      </c>
      <c r="AC10" s="18"/>
      <c r="AG10" s="13">
        <f t="shared" si="2"/>
        <v>100</v>
      </c>
      <c r="AH10" s="13">
        <f t="shared" si="3"/>
        <v>1</v>
      </c>
      <c r="AI10" s="13">
        <f t="shared" si="3"/>
        <v>0</v>
      </c>
      <c r="AJ10" s="13">
        <f t="shared" si="3"/>
        <v>0</v>
      </c>
      <c r="AK10" s="13">
        <f t="shared" si="3"/>
        <v>0</v>
      </c>
      <c r="AL10" s="13">
        <f t="shared" si="3"/>
        <v>0</v>
      </c>
      <c r="AM10" s="13">
        <f t="shared" si="3"/>
        <v>0</v>
      </c>
      <c r="AN10" s="13">
        <f t="shared" si="3"/>
        <v>0</v>
      </c>
      <c r="AO10" s="13">
        <f t="shared" si="3"/>
        <v>0</v>
      </c>
    </row>
    <row r="11" spans="1:41" x14ac:dyDescent="0.3">
      <c r="A11" s="12" t="s">
        <v>82</v>
      </c>
      <c r="B11" s="12" t="s">
        <v>169</v>
      </c>
      <c r="C11" s="17" t="s">
        <v>174</v>
      </c>
      <c r="D11" s="17" t="s">
        <v>175</v>
      </c>
      <c r="E11" s="23">
        <f t="shared" si="0"/>
        <v>0.72375</v>
      </c>
      <c r="F11" s="31">
        <v>154</v>
      </c>
      <c r="G11" s="23"/>
      <c r="H11" s="11"/>
      <c r="I11" s="51">
        <f t="shared" si="1"/>
        <v>579</v>
      </c>
      <c r="J11" s="8"/>
      <c r="K11" s="57">
        <v>80</v>
      </c>
      <c r="L11" s="42"/>
      <c r="M11" s="55">
        <v>69</v>
      </c>
      <c r="N11" s="42"/>
      <c r="O11" s="55">
        <v>74</v>
      </c>
      <c r="P11" s="42"/>
      <c r="Q11" s="74">
        <v>67</v>
      </c>
      <c r="R11" s="42"/>
      <c r="S11" s="55">
        <v>77</v>
      </c>
      <c r="T11" s="42"/>
      <c r="U11" s="75">
        <v>60</v>
      </c>
      <c r="V11" s="42"/>
      <c r="W11" s="57">
        <v>71</v>
      </c>
      <c r="X11" s="42"/>
      <c r="Y11" s="57">
        <v>81</v>
      </c>
      <c r="Z11" s="42"/>
      <c r="AA11" s="37"/>
      <c r="AB11" s="46">
        <v>800</v>
      </c>
      <c r="AC11" s="18"/>
      <c r="AG11" s="13">
        <f t="shared" si="2"/>
        <v>100</v>
      </c>
      <c r="AH11" s="13">
        <f t="shared" si="3"/>
        <v>1</v>
      </c>
      <c r="AI11" s="13">
        <f t="shared" si="3"/>
        <v>0</v>
      </c>
      <c r="AJ11" s="13">
        <f t="shared" si="3"/>
        <v>0</v>
      </c>
      <c r="AK11" s="13">
        <f t="shared" si="3"/>
        <v>0</v>
      </c>
      <c r="AL11" s="13">
        <f t="shared" si="3"/>
        <v>0</v>
      </c>
      <c r="AM11" s="13">
        <f t="shared" si="3"/>
        <v>0</v>
      </c>
      <c r="AN11" s="13">
        <f t="shared" si="3"/>
        <v>0</v>
      </c>
      <c r="AO11" s="13">
        <f t="shared" si="3"/>
        <v>0</v>
      </c>
    </row>
    <row r="12" spans="1:41" x14ac:dyDescent="0.3">
      <c r="A12" s="12" t="s">
        <v>83</v>
      </c>
      <c r="B12" s="12" t="s">
        <v>169</v>
      </c>
      <c r="C12" s="10" t="s">
        <v>177</v>
      </c>
      <c r="D12" s="10" t="s">
        <v>178</v>
      </c>
      <c r="E12" s="23">
        <f t="shared" si="0"/>
        <v>0.72285714285714286</v>
      </c>
      <c r="F12" s="29">
        <v>149</v>
      </c>
      <c r="G12" s="23"/>
      <c r="H12" s="11"/>
      <c r="I12" s="51">
        <f t="shared" si="1"/>
        <v>506</v>
      </c>
      <c r="J12" s="8"/>
      <c r="K12" s="57">
        <v>75</v>
      </c>
      <c r="L12" s="42"/>
      <c r="M12" s="55">
        <v>74</v>
      </c>
      <c r="N12" s="42"/>
      <c r="P12" s="42"/>
      <c r="Q12" s="74">
        <v>56</v>
      </c>
      <c r="R12" s="48"/>
      <c r="S12" s="55">
        <v>82</v>
      </c>
      <c r="T12" s="45"/>
      <c r="U12" s="55">
        <v>77</v>
      </c>
      <c r="V12" s="42"/>
      <c r="W12" s="55">
        <v>68</v>
      </c>
      <c r="X12" s="42"/>
      <c r="Y12" s="55">
        <v>74</v>
      </c>
      <c r="Z12" s="42"/>
      <c r="AB12" s="46">
        <v>700</v>
      </c>
      <c r="AC12" s="18"/>
      <c r="AG12" s="13">
        <f t="shared" si="2"/>
        <v>100</v>
      </c>
      <c r="AH12" s="13">
        <f t="shared" si="3"/>
        <v>1</v>
      </c>
      <c r="AI12" s="13">
        <f t="shared" si="3"/>
        <v>0</v>
      </c>
      <c r="AJ12" s="13">
        <f t="shared" si="3"/>
        <v>0</v>
      </c>
      <c r="AK12" s="13">
        <f t="shared" si="3"/>
        <v>0</v>
      </c>
      <c r="AL12" s="13">
        <f t="shared" si="3"/>
        <v>0</v>
      </c>
      <c r="AM12" s="13">
        <f t="shared" si="3"/>
        <v>0</v>
      </c>
      <c r="AN12" s="13">
        <f t="shared" si="3"/>
        <v>0</v>
      </c>
      <c r="AO12" s="13">
        <f t="shared" si="3"/>
        <v>0</v>
      </c>
    </row>
    <row r="13" spans="1:41" x14ac:dyDescent="0.3">
      <c r="A13" s="12" t="s">
        <v>84</v>
      </c>
      <c r="B13" s="12" t="s">
        <v>169</v>
      </c>
      <c r="C13" s="10" t="s">
        <v>33</v>
      </c>
      <c r="D13" s="10" t="s">
        <v>171</v>
      </c>
      <c r="E13" s="23">
        <f t="shared" si="0"/>
        <v>0.68571428571428572</v>
      </c>
      <c r="F13" s="9">
        <v>137</v>
      </c>
      <c r="G13" s="23"/>
      <c r="H13" s="18"/>
      <c r="I13" s="51">
        <f t="shared" si="1"/>
        <v>480</v>
      </c>
      <c r="J13" s="8"/>
      <c r="K13" s="55">
        <v>68</v>
      </c>
      <c r="L13" s="56"/>
      <c r="M13" s="55">
        <v>69</v>
      </c>
      <c r="N13" s="42"/>
      <c r="P13" s="42"/>
      <c r="Q13" s="74">
        <v>48</v>
      </c>
      <c r="R13" s="42"/>
      <c r="S13" s="55">
        <v>73</v>
      </c>
      <c r="T13" s="42"/>
      <c r="U13" s="57">
        <v>74</v>
      </c>
      <c r="V13" s="42"/>
      <c r="W13" s="57">
        <v>73</v>
      </c>
      <c r="X13" s="42"/>
      <c r="Y13" s="57">
        <v>75</v>
      </c>
      <c r="Z13" s="42"/>
      <c r="AA13" s="37"/>
      <c r="AB13" s="46">
        <v>700</v>
      </c>
      <c r="AC13" s="18"/>
      <c r="AG13" s="13">
        <f t="shared" si="2"/>
        <v>400</v>
      </c>
      <c r="AH13" s="13">
        <f t="shared" ref="AH13:AO14" si="4">IF(K9&gt;0,1,0)</f>
        <v>1</v>
      </c>
      <c r="AI13" s="13">
        <f t="shared" si="4"/>
        <v>0</v>
      </c>
      <c r="AJ13" s="13">
        <f t="shared" si="4"/>
        <v>1</v>
      </c>
      <c r="AK13" s="13">
        <f t="shared" si="4"/>
        <v>0</v>
      </c>
      <c r="AL13" s="13">
        <f t="shared" si="4"/>
        <v>1</v>
      </c>
      <c r="AM13" s="13">
        <f t="shared" si="4"/>
        <v>0</v>
      </c>
      <c r="AN13" s="13">
        <f t="shared" si="4"/>
        <v>1</v>
      </c>
      <c r="AO13" s="13">
        <f t="shared" si="4"/>
        <v>0</v>
      </c>
    </row>
    <row r="14" spans="1:41" x14ac:dyDescent="0.3">
      <c r="A14" s="12" t="s">
        <v>85</v>
      </c>
      <c r="B14" s="12" t="s">
        <v>169</v>
      </c>
      <c r="C14" s="10" t="s">
        <v>36</v>
      </c>
      <c r="D14" s="10" t="s">
        <v>59</v>
      </c>
      <c r="E14" s="23">
        <f t="shared" si="0"/>
        <v>0.81399999999999995</v>
      </c>
      <c r="F14" s="29">
        <v>174</v>
      </c>
      <c r="G14" s="23"/>
      <c r="H14" s="11"/>
      <c r="I14" s="51">
        <f t="shared" si="1"/>
        <v>407</v>
      </c>
      <c r="J14" s="8"/>
      <c r="K14" s="57">
        <v>87</v>
      </c>
      <c r="L14" s="56"/>
      <c r="M14" s="57">
        <v>76</v>
      </c>
      <c r="N14" s="56"/>
      <c r="O14" s="55">
        <v>87</v>
      </c>
      <c r="P14" s="56"/>
      <c r="Q14" s="55">
        <v>79</v>
      </c>
      <c r="R14" s="56"/>
      <c r="S14" s="55"/>
      <c r="T14" s="56"/>
      <c r="U14" s="57"/>
      <c r="V14" s="56"/>
      <c r="W14" s="57">
        <v>78</v>
      </c>
      <c r="X14" s="56"/>
      <c r="Y14" s="57"/>
      <c r="Z14" s="42"/>
      <c r="AA14" s="37"/>
      <c r="AB14" s="46">
        <v>500</v>
      </c>
      <c r="AC14" s="18"/>
      <c r="AG14" s="13">
        <f t="shared" si="2"/>
        <v>400</v>
      </c>
      <c r="AH14" s="13">
        <f t="shared" si="4"/>
        <v>1</v>
      </c>
      <c r="AI14" s="13">
        <f t="shared" si="4"/>
        <v>0</v>
      </c>
      <c r="AJ14" s="13">
        <f t="shared" si="4"/>
        <v>1</v>
      </c>
      <c r="AK14" s="13">
        <f t="shared" si="4"/>
        <v>0</v>
      </c>
      <c r="AL14" s="13">
        <f t="shared" si="4"/>
        <v>1</v>
      </c>
      <c r="AM14" s="13">
        <f t="shared" si="4"/>
        <v>0</v>
      </c>
      <c r="AN14" s="13">
        <f t="shared" si="4"/>
        <v>1</v>
      </c>
      <c r="AO14" s="13">
        <f t="shared" si="4"/>
        <v>0</v>
      </c>
    </row>
    <row r="15" spans="1:41" x14ac:dyDescent="0.3">
      <c r="A15" s="12" t="s">
        <v>86</v>
      </c>
      <c r="B15" s="12" t="s">
        <v>138</v>
      </c>
      <c r="C15" s="10" t="s">
        <v>145</v>
      </c>
      <c r="D15" s="10" t="s">
        <v>146</v>
      </c>
      <c r="E15" s="23">
        <f t="shared" si="0"/>
        <v>0.6071428571428571</v>
      </c>
      <c r="F15" s="9">
        <v>137</v>
      </c>
      <c r="G15" s="23"/>
      <c r="H15" s="18"/>
      <c r="I15" s="51">
        <f t="shared" si="1"/>
        <v>425</v>
      </c>
      <c r="J15" s="8"/>
      <c r="K15" s="55">
        <v>66</v>
      </c>
      <c r="L15" s="42"/>
      <c r="M15" s="55">
        <v>69</v>
      </c>
      <c r="N15" s="56"/>
      <c r="O15" s="55">
        <v>68</v>
      </c>
      <c r="P15" s="42"/>
      <c r="Q15" s="55">
        <v>58</v>
      </c>
      <c r="R15" s="48"/>
      <c r="S15" s="55">
        <v>61</v>
      </c>
      <c r="T15" s="45"/>
      <c r="U15" s="55">
        <v>52</v>
      </c>
      <c r="V15" s="42"/>
      <c r="X15" s="42"/>
      <c r="Y15" s="74">
        <v>51</v>
      </c>
      <c r="Z15" s="42"/>
      <c r="AB15" s="46">
        <v>700</v>
      </c>
      <c r="AC15" s="18"/>
      <c r="AG15" s="13">
        <f t="shared" si="2"/>
        <v>200</v>
      </c>
      <c r="AH15" s="13">
        <f t="shared" ref="AH15:AO16" si="5">IF(K52&gt;0,1,0)</f>
        <v>1</v>
      </c>
      <c r="AI15" s="13">
        <f t="shared" si="5"/>
        <v>0</v>
      </c>
      <c r="AJ15" s="13">
        <f t="shared" si="5"/>
        <v>0</v>
      </c>
      <c r="AK15" s="13">
        <f t="shared" si="5"/>
        <v>0</v>
      </c>
      <c r="AL15" s="13">
        <f t="shared" si="5"/>
        <v>0</v>
      </c>
      <c r="AM15" s="13">
        <f t="shared" si="5"/>
        <v>0</v>
      </c>
      <c r="AN15" s="13">
        <f t="shared" si="5"/>
        <v>1</v>
      </c>
      <c r="AO15" s="13">
        <f t="shared" si="5"/>
        <v>0</v>
      </c>
    </row>
    <row r="16" spans="1:41" x14ac:dyDescent="0.3">
      <c r="A16" s="12" t="s">
        <v>87</v>
      </c>
      <c r="B16" s="12" t="s">
        <v>153</v>
      </c>
      <c r="C16" s="17" t="s">
        <v>160</v>
      </c>
      <c r="D16" s="17" t="s">
        <v>161</v>
      </c>
      <c r="E16" s="23">
        <f t="shared" si="0"/>
        <v>0.5971428571428572</v>
      </c>
      <c r="F16" s="31">
        <v>146</v>
      </c>
      <c r="G16" s="23"/>
      <c r="H16" s="11"/>
      <c r="I16" s="51">
        <f t="shared" si="1"/>
        <v>418</v>
      </c>
      <c r="J16" s="8"/>
      <c r="K16" s="57">
        <v>72</v>
      </c>
      <c r="L16" s="56"/>
      <c r="M16" s="55">
        <v>74</v>
      </c>
      <c r="N16" s="42"/>
      <c r="O16" s="55">
        <v>58</v>
      </c>
      <c r="P16" s="42"/>
      <c r="Q16" s="55">
        <v>52</v>
      </c>
      <c r="R16" s="48"/>
      <c r="S16" s="55">
        <v>61</v>
      </c>
      <c r="T16" s="45"/>
      <c r="U16" s="74">
        <v>47</v>
      </c>
      <c r="V16" s="42"/>
      <c r="W16" s="55">
        <v>54</v>
      </c>
      <c r="X16" s="42"/>
      <c r="Z16" s="42"/>
      <c r="AB16" s="46">
        <v>700</v>
      </c>
      <c r="AC16" s="18"/>
      <c r="AG16" s="13">
        <f t="shared" si="2"/>
        <v>200</v>
      </c>
      <c r="AH16" s="13">
        <f t="shared" si="5"/>
        <v>0</v>
      </c>
      <c r="AI16" s="13">
        <f t="shared" si="5"/>
        <v>0</v>
      </c>
      <c r="AJ16" s="13">
        <f t="shared" si="5"/>
        <v>1</v>
      </c>
      <c r="AK16" s="13">
        <f t="shared" si="5"/>
        <v>0</v>
      </c>
      <c r="AL16" s="13">
        <f t="shared" si="5"/>
        <v>0</v>
      </c>
      <c r="AM16" s="13">
        <f t="shared" si="5"/>
        <v>0</v>
      </c>
      <c r="AN16" s="13">
        <f t="shared" si="5"/>
        <v>1</v>
      </c>
      <c r="AO16" s="13">
        <f t="shared" si="5"/>
        <v>0</v>
      </c>
    </row>
    <row r="17" spans="1:41" x14ac:dyDescent="0.3">
      <c r="A17" s="12" t="s">
        <v>88</v>
      </c>
      <c r="B17" s="12" t="s">
        <v>153</v>
      </c>
      <c r="C17" s="17" t="s">
        <v>165</v>
      </c>
      <c r="D17" s="17" t="s">
        <v>166</v>
      </c>
      <c r="E17" s="23">
        <f t="shared" si="0"/>
        <v>0.70199999999999996</v>
      </c>
      <c r="F17" s="9">
        <v>141</v>
      </c>
      <c r="G17" s="23"/>
      <c r="H17" s="18"/>
      <c r="I17" s="51">
        <f t="shared" si="1"/>
        <v>351</v>
      </c>
      <c r="J17" s="8"/>
      <c r="K17" s="55">
        <v>69</v>
      </c>
      <c r="L17" s="56"/>
      <c r="M17" s="55">
        <v>72</v>
      </c>
      <c r="N17" s="56"/>
      <c r="O17" s="55"/>
      <c r="P17" s="56"/>
      <c r="Q17" s="55">
        <v>70</v>
      </c>
      <c r="R17" s="79"/>
      <c r="S17" s="55">
        <v>74</v>
      </c>
      <c r="T17" s="71"/>
      <c r="U17" s="55">
        <v>66</v>
      </c>
      <c r="V17" s="42"/>
      <c r="X17" s="42"/>
      <c r="Z17" s="42"/>
      <c r="AB17" s="46">
        <v>500</v>
      </c>
      <c r="AC17" s="18"/>
      <c r="AG17" s="13">
        <f t="shared" si="2"/>
        <v>400</v>
      </c>
      <c r="AH17" s="13">
        <f t="shared" ref="AH17:AO17" si="6">IF(K11&gt;0,1,0)</f>
        <v>1</v>
      </c>
      <c r="AI17" s="13">
        <f t="shared" si="6"/>
        <v>0</v>
      </c>
      <c r="AJ17" s="13">
        <f t="shared" si="6"/>
        <v>1</v>
      </c>
      <c r="AK17" s="13">
        <f t="shared" si="6"/>
        <v>0</v>
      </c>
      <c r="AL17" s="13">
        <f t="shared" si="6"/>
        <v>1</v>
      </c>
      <c r="AM17" s="13">
        <f t="shared" si="6"/>
        <v>0</v>
      </c>
      <c r="AN17" s="13">
        <f t="shared" si="6"/>
        <v>1</v>
      </c>
      <c r="AO17" s="13">
        <f t="shared" si="6"/>
        <v>0</v>
      </c>
    </row>
    <row r="18" spans="1:41" x14ac:dyDescent="0.3">
      <c r="A18" s="53" t="s">
        <v>72</v>
      </c>
      <c r="B18" s="25"/>
      <c r="C18" s="11"/>
      <c r="D18" s="11"/>
      <c r="E18" s="24"/>
      <c r="F18" s="8"/>
      <c r="G18" s="24"/>
      <c r="H18" s="18"/>
      <c r="I18" s="25"/>
      <c r="J18" s="8"/>
      <c r="K18" s="42"/>
      <c r="L18" s="42"/>
      <c r="M18" s="56"/>
      <c r="N18" s="56"/>
      <c r="O18" s="56"/>
      <c r="P18" s="42"/>
      <c r="Q18" s="42"/>
      <c r="R18" s="48"/>
      <c r="S18" s="42"/>
      <c r="T18" s="45"/>
      <c r="U18" s="42"/>
      <c r="V18" s="42"/>
      <c r="W18" s="42"/>
      <c r="X18" s="42"/>
      <c r="Y18" s="42"/>
      <c r="Z18" s="42"/>
      <c r="AA18" s="42"/>
      <c r="AB18" s="42"/>
      <c r="AC18" s="42"/>
    </row>
    <row r="19" spans="1:41" x14ac:dyDescent="0.3">
      <c r="A19" s="12" t="s">
        <v>78</v>
      </c>
      <c r="B19" s="12" t="s">
        <v>153</v>
      </c>
      <c r="C19" s="10" t="s">
        <v>167</v>
      </c>
      <c r="D19" s="10" t="s">
        <v>168</v>
      </c>
      <c r="E19" s="23">
        <f t="shared" ref="E19:E25" si="7">I19/AB19</f>
        <v>0.62857142857142856</v>
      </c>
      <c r="F19" s="9">
        <v>135</v>
      </c>
      <c r="G19" s="23"/>
      <c r="H19" s="18"/>
      <c r="I19" s="51">
        <f t="shared" ref="I19:I25" si="8">SUM(K19,M19,O19,Q19,S19,U19,W19,Y19,AA19)</f>
        <v>440</v>
      </c>
      <c r="J19" s="8"/>
      <c r="K19" s="55">
        <v>63</v>
      </c>
      <c r="L19" s="56"/>
      <c r="M19" s="55">
        <v>61</v>
      </c>
      <c r="N19" s="56"/>
      <c r="O19" s="55">
        <v>72</v>
      </c>
      <c r="P19" s="56"/>
      <c r="Q19" s="55">
        <v>59</v>
      </c>
      <c r="R19" s="48"/>
      <c r="S19" s="74">
        <v>51</v>
      </c>
      <c r="T19" s="45"/>
      <c r="U19" s="55">
        <v>62</v>
      </c>
      <c r="V19" s="42"/>
      <c r="W19" s="55">
        <v>72</v>
      </c>
      <c r="X19" s="42"/>
      <c r="Z19" s="42"/>
      <c r="AB19" s="46">
        <v>700</v>
      </c>
      <c r="AC19" s="18"/>
      <c r="AG19" s="13">
        <f t="shared" si="2"/>
        <v>300</v>
      </c>
      <c r="AH19" s="13">
        <f t="shared" ref="AH19:AO19" si="9">IF(K12&gt;0,1,0)</f>
        <v>1</v>
      </c>
      <c r="AI19" s="13">
        <f t="shared" si="9"/>
        <v>0</v>
      </c>
      <c r="AJ19" s="13">
        <f t="shared" si="9"/>
        <v>1</v>
      </c>
      <c r="AK19" s="13">
        <f t="shared" si="9"/>
        <v>0</v>
      </c>
      <c r="AL19" s="13">
        <f t="shared" si="9"/>
        <v>0</v>
      </c>
      <c r="AM19" s="13">
        <f t="shared" si="9"/>
        <v>0</v>
      </c>
      <c r="AN19" s="13">
        <f t="shared" si="9"/>
        <v>1</v>
      </c>
      <c r="AO19" s="13">
        <f t="shared" si="9"/>
        <v>0</v>
      </c>
    </row>
    <row r="20" spans="1:41" x14ac:dyDescent="0.3">
      <c r="A20" s="12" t="s">
        <v>79</v>
      </c>
      <c r="B20" s="12" t="s">
        <v>138</v>
      </c>
      <c r="C20" s="10" t="s">
        <v>279</v>
      </c>
      <c r="D20" s="10" t="s">
        <v>280</v>
      </c>
      <c r="E20" s="23">
        <f t="shared" si="7"/>
        <v>0.71799999999999997</v>
      </c>
      <c r="F20" s="29">
        <v>88</v>
      </c>
      <c r="G20" s="23"/>
      <c r="H20" s="11"/>
      <c r="I20" s="51">
        <f t="shared" si="8"/>
        <v>359</v>
      </c>
      <c r="J20" s="8"/>
      <c r="L20" s="42"/>
      <c r="N20" s="42"/>
      <c r="O20" s="55">
        <v>88</v>
      </c>
      <c r="P20" s="56"/>
      <c r="Q20" s="55">
        <v>73</v>
      </c>
      <c r="R20" s="79"/>
      <c r="S20" s="55">
        <v>72</v>
      </c>
      <c r="T20" s="71"/>
      <c r="U20" s="55">
        <v>63</v>
      </c>
      <c r="V20" s="56"/>
      <c r="W20" s="55"/>
      <c r="X20" s="56"/>
      <c r="Y20" s="55">
        <v>63</v>
      </c>
      <c r="Z20" s="42"/>
      <c r="AB20" s="46">
        <v>500</v>
      </c>
      <c r="AC20" s="18"/>
      <c r="AG20" s="13">
        <f t="shared" si="2"/>
        <v>400</v>
      </c>
      <c r="AH20" s="13">
        <f t="shared" ref="AH20:AO23" si="10">IF(K14&gt;0,1,0)</f>
        <v>1</v>
      </c>
      <c r="AI20" s="13">
        <f t="shared" si="10"/>
        <v>0</v>
      </c>
      <c r="AJ20" s="13">
        <f t="shared" si="10"/>
        <v>1</v>
      </c>
      <c r="AK20" s="13">
        <f t="shared" si="10"/>
        <v>0</v>
      </c>
      <c r="AL20" s="13">
        <f t="shared" si="10"/>
        <v>1</v>
      </c>
      <c r="AM20" s="13">
        <f t="shared" si="10"/>
        <v>0</v>
      </c>
      <c r="AN20" s="13">
        <f t="shared" si="10"/>
        <v>1</v>
      </c>
      <c r="AO20" s="13">
        <f t="shared" si="10"/>
        <v>0</v>
      </c>
    </row>
    <row r="21" spans="1:41" x14ac:dyDescent="0.3">
      <c r="A21" s="12" t="s">
        <v>80</v>
      </c>
      <c r="B21" s="12" t="s">
        <v>169</v>
      </c>
      <c r="C21" s="10" t="s">
        <v>268</v>
      </c>
      <c r="D21" s="10" t="s">
        <v>269</v>
      </c>
      <c r="E21" s="23">
        <f t="shared" si="7"/>
        <v>0.61799999999999999</v>
      </c>
      <c r="F21" s="9">
        <v>108</v>
      </c>
      <c r="H21" s="18"/>
      <c r="I21" s="51">
        <f t="shared" si="8"/>
        <v>309</v>
      </c>
      <c r="J21" s="18"/>
      <c r="K21" s="55"/>
      <c r="L21" s="56"/>
      <c r="M21" s="55">
        <v>53</v>
      </c>
      <c r="N21" s="56"/>
      <c r="O21" s="55">
        <v>55</v>
      </c>
      <c r="P21" s="56"/>
      <c r="Q21" s="55">
        <v>66</v>
      </c>
      <c r="R21" s="79"/>
      <c r="S21" s="55">
        <v>69</v>
      </c>
      <c r="T21" s="71"/>
      <c r="U21" s="55">
        <v>66</v>
      </c>
      <c r="V21" s="56"/>
      <c r="W21" s="55"/>
      <c r="X21" s="42"/>
      <c r="Z21" s="42"/>
      <c r="AB21" s="46">
        <v>500</v>
      </c>
      <c r="AC21" s="18"/>
      <c r="AG21" s="13">
        <f t="shared" si="2"/>
        <v>400</v>
      </c>
      <c r="AH21" s="13">
        <f t="shared" si="10"/>
        <v>1</v>
      </c>
      <c r="AI21" s="13">
        <f t="shared" si="10"/>
        <v>0</v>
      </c>
      <c r="AJ21" s="13">
        <f t="shared" si="10"/>
        <v>1</v>
      </c>
      <c r="AK21" s="13">
        <f t="shared" si="10"/>
        <v>0</v>
      </c>
      <c r="AL21" s="13">
        <f t="shared" si="10"/>
        <v>1</v>
      </c>
      <c r="AM21" s="13">
        <f t="shared" si="10"/>
        <v>0</v>
      </c>
      <c r="AN21" s="13">
        <f t="shared" si="10"/>
        <v>1</v>
      </c>
      <c r="AO21" s="13">
        <f t="shared" si="10"/>
        <v>0</v>
      </c>
    </row>
    <row r="22" spans="1:41" x14ac:dyDescent="0.3">
      <c r="A22" s="12" t="s">
        <v>81</v>
      </c>
      <c r="B22" s="12" t="s">
        <v>169</v>
      </c>
      <c r="C22" s="10" t="s">
        <v>46</v>
      </c>
      <c r="D22" s="10" t="s">
        <v>170</v>
      </c>
      <c r="E22" s="23">
        <f t="shared" si="7"/>
        <v>0.47333333333333333</v>
      </c>
      <c r="F22" s="9">
        <v>105</v>
      </c>
      <c r="G22" s="23"/>
      <c r="H22" s="18"/>
      <c r="I22" s="51">
        <f t="shared" si="8"/>
        <v>284</v>
      </c>
      <c r="J22" s="8"/>
      <c r="K22" s="55">
        <v>60</v>
      </c>
      <c r="L22" s="42"/>
      <c r="N22" s="42"/>
      <c r="O22" s="55">
        <v>45</v>
      </c>
      <c r="P22" s="42"/>
      <c r="Q22" s="55">
        <v>43</v>
      </c>
      <c r="R22" s="48"/>
      <c r="S22" s="55">
        <v>55</v>
      </c>
      <c r="T22" s="45"/>
      <c r="U22" s="55">
        <v>36</v>
      </c>
      <c r="V22" s="42"/>
      <c r="W22" s="55">
        <v>45</v>
      </c>
      <c r="X22" s="42"/>
      <c r="Z22" s="42"/>
      <c r="AB22" s="46">
        <v>600</v>
      </c>
      <c r="AC22" s="18"/>
      <c r="AG22" s="13">
        <f t="shared" si="2"/>
        <v>400</v>
      </c>
      <c r="AH22" s="13">
        <f t="shared" si="10"/>
        <v>1</v>
      </c>
      <c r="AI22" s="13">
        <f t="shared" si="10"/>
        <v>0</v>
      </c>
      <c r="AJ22" s="13">
        <f t="shared" si="10"/>
        <v>1</v>
      </c>
      <c r="AK22" s="13">
        <f t="shared" si="10"/>
        <v>0</v>
      </c>
      <c r="AL22" s="13">
        <f t="shared" si="10"/>
        <v>1</v>
      </c>
      <c r="AM22" s="13">
        <f t="shared" si="10"/>
        <v>0</v>
      </c>
      <c r="AN22" s="13">
        <f t="shared" si="10"/>
        <v>1</v>
      </c>
      <c r="AO22" s="13">
        <f t="shared" si="10"/>
        <v>0</v>
      </c>
    </row>
    <row r="23" spans="1:41" x14ac:dyDescent="0.3">
      <c r="A23" s="12" t="s">
        <v>82</v>
      </c>
      <c r="B23" s="12" t="s">
        <v>153</v>
      </c>
      <c r="C23" s="17" t="s">
        <v>154</v>
      </c>
      <c r="D23" s="17" t="s">
        <v>155</v>
      </c>
      <c r="E23" s="23">
        <f t="shared" si="7"/>
        <v>0.43625000000000003</v>
      </c>
      <c r="F23" s="9">
        <v>98</v>
      </c>
      <c r="G23" s="23"/>
      <c r="H23" s="18"/>
      <c r="I23" s="51">
        <f t="shared" si="8"/>
        <v>349</v>
      </c>
      <c r="J23" s="8"/>
      <c r="K23" s="55">
        <v>45</v>
      </c>
      <c r="L23" s="42"/>
      <c r="M23" s="55">
        <v>51</v>
      </c>
      <c r="N23" s="56"/>
      <c r="O23" s="55">
        <v>47</v>
      </c>
      <c r="P23" s="43"/>
      <c r="Q23" s="81">
        <v>35</v>
      </c>
      <c r="R23" s="43"/>
      <c r="S23" s="61">
        <v>49</v>
      </c>
      <c r="T23" s="43"/>
      <c r="U23" s="80">
        <v>34</v>
      </c>
      <c r="V23" s="43"/>
      <c r="W23" s="78">
        <v>38</v>
      </c>
      <c r="X23" s="43"/>
      <c r="Y23" s="78">
        <v>50</v>
      </c>
      <c r="Z23" s="43"/>
      <c r="AA23" s="44"/>
      <c r="AB23" s="46">
        <v>800</v>
      </c>
      <c r="AC23" s="18"/>
      <c r="AG23" s="13">
        <f t="shared" si="2"/>
        <v>300</v>
      </c>
      <c r="AH23" s="13">
        <f t="shared" si="10"/>
        <v>1</v>
      </c>
      <c r="AI23" s="13">
        <f t="shared" si="10"/>
        <v>0</v>
      </c>
      <c r="AJ23" s="13">
        <f t="shared" si="10"/>
        <v>1</v>
      </c>
      <c r="AK23" s="13">
        <f t="shared" si="10"/>
        <v>0</v>
      </c>
      <c r="AL23" s="13">
        <f t="shared" si="10"/>
        <v>0</v>
      </c>
      <c r="AM23" s="13">
        <f t="shared" si="10"/>
        <v>0</v>
      </c>
      <c r="AN23" s="13">
        <f t="shared" si="10"/>
        <v>1</v>
      </c>
      <c r="AO23" s="13">
        <f t="shared" si="10"/>
        <v>0</v>
      </c>
    </row>
    <row r="24" spans="1:41" x14ac:dyDescent="0.3">
      <c r="A24" s="12" t="s">
        <v>83</v>
      </c>
      <c r="B24" s="12" t="s">
        <v>169</v>
      </c>
      <c r="C24" s="10" t="s">
        <v>179</v>
      </c>
      <c r="D24" s="10" t="s">
        <v>69</v>
      </c>
      <c r="E24" s="23">
        <f t="shared" si="7"/>
        <v>0.53400000000000003</v>
      </c>
      <c r="F24" s="9">
        <v>106</v>
      </c>
      <c r="G24" s="23"/>
      <c r="H24" s="18"/>
      <c r="I24" s="51">
        <f t="shared" si="8"/>
        <v>267</v>
      </c>
      <c r="J24" s="8"/>
      <c r="K24" s="55">
        <v>54</v>
      </c>
      <c r="L24" s="56"/>
      <c r="M24" s="55">
        <v>41</v>
      </c>
      <c r="N24" s="56"/>
      <c r="O24" s="55">
        <v>52</v>
      </c>
      <c r="P24" s="56"/>
      <c r="Q24" s="55">
        <v>44</v>
      </c>
      <c r="R24" s="79"/>
      <c r="S24" s="55"/>
      <c r="T24" s="71"/>
      <c r="U24" s="55"/>
      <c r="V24" s="56"/>
      <c r="W24" s="55">
        <v>76</v>
      </c>
      <c r="X24" s="42"/>
      <c r="Z24" s="42"/>
      <c r="AB24" s="46">
        <v>500</v>
      </c>
      <c r="AC24" s="18"/>
      <c r="AG24" s="13">
        <f t="shared" si="2"/>
        <v>200</v>
      </c>
      <c r="AH24" s="13">
        <f t="shared" ref="AH24:AO24" si="11">IF(K71&gt;0,1,0)</f>
        <v>0</v>
      </c>
      <c r="AI24" s="13">
        <f t="shared" si="11"/>
        <v>0</v>
      </c>
      <c r="AJ24" s="13">
        <f t="shared" si="11"/>
        <v>0</v>
      </c>
      <c r="AK24" s="13">
        <f t="shared" si="11"/>
        <v>0</v>
      </c>
      <c r="AL24" s="13">
        <f t="shared" si="11"/>
        <v>1</v>
      </c>
      <c r="AM24" s="13">
        <f t="shared" si="11"/>
        <v>0</v>
      </c>
      <c r="AN24" s="13">
        <f t="shared" si="11"/>
        <v>1</v>
      </c>
      <c r="AO24" s="13">
        <f t="shared" si="11"/>
        <v>0</v>
      </c>
    </row>
    <row r="25" spans="1:41" x14ac:dyDescent="0.3">
      <c r="A25" s="12" t="s">
        <v>84</v>
      </c>
      <c r="B25" s="12" t="s">
        <v>153</v>
      </c>
      <c r="C25" s="10" t="s">
        <v>158</v>
      </c>
      <c r="D25" s="10" t="s">
        <v>159</v>
      </c>
      <c r="E25" s="23">
        <f t="shared" si="7"/>
        <v>0.45</v>
      </c>
      <c r="F25" s="9">
        <v>106</v>
      </c>
      <c r="G25" s="23"/>
      <c r="H25" s="18"/>
      <c r="I25" s="51">
        <f t="shared" si="8"/>
        <v>225</v>
      </c>
      <c r="J25" s="8"/>
      <c r="K25" s="55">
        <v>57</v>
      </c>
      <c r="L25" s="56"/>
      <c r="M25" s="55">
        <v>46</v>
      </c>
      <c r="N25" s="56"/>
      <c r="O25" s="55">
        <v>49</v>
      </c>
      <c r="P25" s="56"/>
      <c r="Q25" s="55">
        <v>37</v>
      </c>
      <c r="R25" s="79"/>
      <c r="S25" s="55"/>
      <c r="T25" s="71"/>
      <c r="U25" s="55">
        <v>36</v>
      </c>
      <c r="V25" s="42"/>
      <c r="X25" s="42"/>
      <c r="Z25" s="42"/>
      <c r="AB25" s="46">
        <v>500</v>
      </c>
      <c r="AC25" s="18"/>
      <c r="AG25" s="13">
        <f t="shared" si="2"/>
        <v>400</v>
      </c>
      <c r="AH25" s="13">
        <f t="shared" ref="AH25:AO25" si="12">IF(K19&gt;0,1,0)</f>
        <v>1</v>
      </c>
      <c r="AI25" s="13">
        <f t="shared" si="12"/>
        <v>0</v>
      </c>
      <c r="AJ25" s="13">
        <f t="shared" si="12"/>
        <v>1</v>
      </c>
      <c r="AK25" s="13">
        <f t="shared" si="12"/>
        <v>0</v>
      </c>
      <c r="AL25" s="13">
        <f t="shared" si="12"/>
        <v>1</v>
      </c>
      <c r="AM25" s="13">
        <f t="shared" si="12"/>
        <v>0</v>
      </c>
      <c r="AN25" s="13">
        <f t="shared" si="12"/>
        <v>1</v>
      </c>
      <c r="AO25" s="13">
        <f t="shared" si="12"/>
        <v>0</v>
      </c>
    </row>
    <row r="26" spans="1:41" x14ac:dyDescent="0.3">
      <c r="A26" s="53" t="s">
        <v>73</v>
      </c>
      <c r="B26" s="25"/>
      <c r="C26" s="11"/>
      <c r="D26" s="11"/>
      <c r="E26" s="24"/>
      <c r="F26" s="30"/>
      <c r="G26" s="24"/>
      <c r="H26" s="11"/>
      <c r="I26" s="25"/>
      <c r="J26" s="8"/>
      <c r="K26" s="42"/>
      <c r="L26" s="42"/>
      <c r="M26" s="42"/>
      <c r="N26" s="42"/>
      <c r="O26" s="56"/>
      <c r="P26" s="42"/>
      <c r="Q26" s="42"/>
      <c r="R26" s="48"/>
      <c r="S26" s="42"/>
      <c r="T26" s="45"/>
      <c r="U26" s="42"/>
      <c r="V26" s="42"/>
      <c r="W26" s="42"/>
      <c r="X26" s="42"/>
      <c r="Y26" s="42"/>
      <c r="Z26" s="42"/>
      <c r="AA26" s="42"/>
      <c r="AB26" s="42"/>
      <c r="AC26" s="42"/>
    </row>
    <row r="27" spans="1:41" x14ac:dyDescent="0.3">
      <c r="A27" s="12" t="s">
        <v>78</v>
      </c>
      <c r="B27" s="12" t="s">
        <v>169</v>
      </c>
      <c r="C27" s="10" t="s">
        <v>270</v>
      </c>
      <c r="D27" s="10" t="s">
        <v>271</v>
      </c>
      <c r="E27" s="23">
        <f>I27/AB27</f>
        <v>0.63400000000000001</v>
      </c>
      <c r="F27" s="9">
        <v>66</v>
      </c>
      <c r="H27" s="18"/>
      <c r="I27" s="51">
        <f>SUM(K27,M27,O27,Q27,S27,U27,W27,Y27,AA27)</f>
        <v>317</v>
      </c>
      <c r="J27" s="18"/>
      <c r="L27" s="42"/>
      <c r="M27" s="55">
        <v>66</v>
      </c>
      <c r="N27" s="42"/>
      <c r="P27" s="42"/>
      <c r="R27" s="48"/>
      <c r="S27" s="55">
        <v>56</v>
      </c>
      <c r="T27" s="45"/>
      <c r="U27" s="55">
        <v>68</v>
      </c>
      <c r="V27" s="42"/>
      <c r="W27" s="55">
        <v>59</v>
      </c>
      <c r="X27" s="42"/>
      <c r="Y27" s="55">
        <v>68</v>
      </c>
      <c r="Z27" s="42"/>
      <c r="AB27" s="46">
        <v>500</v>
      </c>
      <c r="AC27" s="18"/>
      <c r="AG27" s="13">
        <f t="shared" si="2"/>
        <v>300</v>
      </c>
      <c r="AH27" s="13">
        <f t="shared" ref="AH27:AO27" si="13">IF(K21&gt;0,1,0)</f>
        <v>0</v>
      </c>
      <c r="AI27" s="13">
        <f t="shared" si="13"/>
        <v>0</v>
      </c>
      <c r="AJ27" s="13">
        <f t="shared" si="13"/>
        <v>1</v>
      </c>
      <c r="AK27" s="13">
        <f t="shared" si="13"/>
        <v>0</v>
      </c>
      <c r="AL27" s="13">
        <f t="shared" si="13"/>
        <v>1</v>
      </c>
      <c r="AM27" s="13">
        <f t="shared" si="13"/>
        <v>0</v>
      </c>
      <c r="AN27" s="13">
        <f t="shared" si="13"/>
        <v>1</v>
      </c>
      <c r="AO27" s="13">
        <f t="shared" si="13"/>
        <v>0</v>
      </c>
    </row>
    <row r="28" spans="1:41" x14ac:dyDescent="0.3">
      <c r="A28" s="12" t="s">
        <v>79</v>
      </c>
      <c r="B28" s="12" t="s">
        <v>153</v>
      </c>
      <c r="C28" s="17" t="s">
        <v>151</v>
      </c>
      <c r="D28" s="17" t="s">
        <v>164</v>
      </c>
      <c r="E28" s="23">
        <f>I28/AB28</f>
        <v>0.60399999999999998</v>
      </c>
      <c r="F28" s="29">
        <v>64</v>
      </c>
      <c r="G28" s="23"/>
      <c r="H28" s="11"/>
      <c r="I28" s="51">
        <f>SUM(K28,M28,O28,Q28,S28,U28,W28,Y28,AA28)</f>
        <v>302</v>
      </c>
      <c r="J28" s="8"/>
      <c r="K28" s="55">
        <v>64</v>
      </c>
      <c r="L28" s="56"/>
      <c r="M28" s="55"/>
      <c r="N28" s="56"/>
      <c r="O28" s="55"/>
      <c r="P28" s="56"/>
      <c r="Q28" s="55">
        <v>51</v>
      </c>
      <c r="R28" s="79"/>
      <c r="S28" s="55">
        <v>67</v>
      </c>
      <c r="T28" s="71"/>
      <c r="U28" s="55"/>
      <c r="V28" s="56"/>
      <c r="W28" s="55">
        <v>52</v>
      </c>
      <c r="X28" s="56"/>
      <c r="Y28" s="55">
        <v>68</v>
      </c>
      <c r="Z28" s="42"/>
      <c r="AB28" s="46">
        <v>500</v>
      </c>
      <c r="AC28" s="18"/>
      <c r="AG28" s="13">
        <f t="shared" si="2"/>
        <v>200</v>
      </c>
      <c r="AH28" s="13">
        <f t="shared" ref="AH28:AO28" si="14">IF(K54&gt;0,1,0)</f>
        <v>0</v>
      </c>
      <c r="AI28" s="13">
        <f t="shared" si="14"/>
        <v>0</v>
      </c>
      <c r="AJ28" s="13">
        <f t="shared" si="14"/>
        <v>1</v>
      </c>
      <c r="AK28" s="13">
        <f t="shared" si="14"/>
        <v>0</v>
      </c>
      <c r="AL28" s="13">
        <f t="shared" si="14"/>
        <v>1</v>
      </c>
      <c r="AM28" s="13">
        <f t="shared" si="14"/>
        <v>0</v>
      </c>
      <c r="AN28" s="13">
        <f t="shared" si="14"/>
        <v>0</v>
      </c>
      <c r="AO28" s="13">
        <f t="shared" si="14"/>
        <v>0</v>
      </c>
    </row>
    <row r="29" spans="1:41" x14ac:dyDescent="0.3">
      <c r="A29" s="12" t="s">
        <v>80</v>
      </c>
      <c r="B29" s="12" t="s">
        <v>138</v>
      </c>
      <c r="C29" s="15" t="s">
        <v>258</v>
      </c>
      <c r="D29" s="15" t="s">
        <v>259</v>
      </c>
      <c r="E29" s="23">
        <f>I29/AB29</f>
        <v>0.56999999999999995</v>
      </c>
      <c r="F29" s="9">
        <v>53</v>
      </c>
      <c r="G29" s="23"/>
      <c r="H29" s="18"/>
      <c r="I29" s="51">
        <f>SUM(K29,M29,O29,Q29,S29,U29,W29,Y29,AA29)</f>
        <v>285</v>
      </c>
      <c r="J29" s="8"/>
      <c r="L29" s="42"/>
      <c r="M29" s="55">
        <v>53</v>
      </c>
      <c r="N29" s="42"/>
      <c r="P29" s="42"/>
      <c r="Q29" s="55">
        <v>52</v>
      </c>
      <c r="R29" s="42"/>
      <c r="S29" s="55">
        <v>64</v>
      </c>
      <c r="T29" s="42"/>
      <c r="U29" s="57">
        <v>61</v>
      </c>
      <c r="V29" s="42"/>
      <c r="W29" s="37"/>
      <c r="X29" s="42"/>
      <c r="Y29" s="57">
        <v>55</v>
      </c>
      <c r="Z29" s="42"/>
      <c r="AA29" s="37"/>
      <c r="AB29" s="46">
        <v>500</v>
      </c>
      <c r="AC29" s="18"/>
      <c r="AG29" s="13">
        <f t="shared" si="2"/>
        <v>300</v>
      </c>
      <c r="AH29" s="13">
        <f t="shared" ref="AH29:AO29" si="15">IF(K72&gt;0,1,0)</f>
        <v>0</v>
      </c>
      <c r="AI29" s="13">
        <f t="shared" si="15"/>
        <v>0</v>
      </c>
      <c r="AJ29" s="13">
        <f t="shared" si="15"/>
        <v>1</v>
      </c>
      <c r="AK29" s="13">
        <f t="shared" si="15"/>
        <v>0</v>
      </c>
      <c r="AL29" s="13">
        <f t="shared" si="15"/>
        <v>1</v>
      </c>
      <c r="AM29" s="13">
        <f t="shared" si="15"/>
        <v>0</v>
      </c>
      <c r="AN29" s="13">
        <f t="shared" si="15"/>
        <v>1</v>
      </c>
      <c r="AO29" s="13">
        <f t="shared" si="15"/>
        <v>0</v>
      </c>
    </row>
    <row r="30" spans="1:41" x14ac:dyDescent="0.3">
      <c r="A30" s="12" t="s">
        <v>81</v>
      </c>
      <c r="B30" s="12" t="s">
        <v>169</v>
      </c>
      <c r="C30" s="10" t="s">
        <v>263</v>
      </c>
      <c r="D30" s="10" t="s">
        <v>264</v>
      </c>
      <c r="E30" s="23">
        <f>I30/AB30</f>
        <v>0.374</v>
      </c>
      <c r="F30" s="9">
        <v>80</v>
      </c>
      <c r="H30" s="18"/>
      <c r="I30" s="51">
        <f>SUM(K30,M30,O30,Q30,S30,U30,W30,Y30,AA30)</f>
        <v>187</v>
      </c>
      <c r="J30" s="18"/>
      <c r="L30" s="42"/>
      <c r="M30" s="55">
        <v>58</v>
      </c>
      <c r="N30" s="56"/>
      <c r="O30" s="55">
        <v>22</v>
      </c>
      <c r="P30" s="56"/>
      <c r="Q30" s="55">
        <v>27</v>
      </c>
      <c r="R30" s="79"/>
      <c r="S30" s="55">
        <v>40</v>
      </c>
      <c r="T30" s="71"/>
      <c r="U30" s="55">
        <v>40</v>
      </c>
      <c r="V30" s="42"/>
      <c r="X30" s="42"/>
      <c r="Z30" s="42"/>
      <c r="AB30" s="46">
        <v>500</v>
      </c>
      <c r="AC30" s="18"/>
      <c r="AG30" s="13">
        <f t="shared" si="2"/>
        <v>200</v>
      </c>
      <c r="AH30" s="13">
        <f t="shared" ref="AH30:AO30" si="16">IF(K55&gt;0,1,0)</f>
        <v>0</v>
      </c>
      <c r="AI30" s="13">
        <f t="shared" si="16"/>
        <v>0</v>
      </c>
      <c r="AJ30" s="13">
        <f t="shared" si="16"/>
        <v>1</v>
      </c>
      <c r="AK30" s="13">
        <f t="shared" si="16"/>
        <v>0</v>
      </c>
      <c r="AL30" s="13">
        <f t="shared" si="16"/>
        <v>0</v>
      </c>
      <c r="AM30" s="13">
        <f t="shared" si="16"/>
        <v>0</v>
      </c>
      <c r="AN30" s="13">
        <f t="shared" si="16"/>
        <v>1</v>
      </c>
      <c r="AO30" s="13">
        <f t="shared" si="16"/>
        <v>0</v>
      </c>
    </row>
    <row r="31" spans="1:41" x14ac:dyDescent="0.3">
      <c r="A31" s="12" t="s">
        <v>82</v>
      </c>
      <c r="B31" s="12" t="s">
        <v>169</v>
      </c>
      <c r="C31" s="10" t="s">
        <v>265</v>
      </c>
      <c r="D31" s="10" t="s">
        <v>69</v>
      </c>
      <c r="E31" s="23">
        <f>I31/AB31</f>
        <v>0.28833333333333333</v>
      </c>
      <c r="F31" s="9">
        <v>45</v>
      </c>
      <c r="H31" s="18"/>
      <c r="I31" s="51">
        <f>SUM(K31,M31,O31,Q31,S31,U31,W31,Y31,AA31)</f>
        <v>173</v>
      </c>
      <c r="J31" s="18"/>
      <c r="L31" s="42"/>
      <c r="M31" s="55">
        <v>14</v>
      </c>
      <c r="N31" s="56"/>
      <c r="O31" s="55">
        <v>31</v>
      </c>
      <c r="P31" s="42"/>
      <c r="Q31" s="55">
        <v>26</v>
      </c>
      <c r="R31" s="48"/>
      <c r="T31" s="45"/>
      <c r="U31" s="55">
        <v>25</v>
      </c>
      <c r="V31" s="42"/>
      <c r="W31" s="55">
        <v>30</v>
      </c>
      <c r="X31" s="42"/>
      <c r="Y31" s="55">
        <v>47</v>
      </c>
      <c r="Z31" s="42"/>
      <c r="AB31" s="46">
        <v>600</v>
      </c>
      <c r="AC31" s="18"/>
      <c r="AG31" s="13">
        <f t="shared" si="2"/>
        <v>400</v>
      </c>
      <c r="AH31" s="13">
        <f t="shared" ref="AH31:AO31" si="17">IF(K23&gt;0,1,0)</f>
        <v>1</v>
      </c>
      <c r="AI31" s="13">
        <f t="shared" si="17"/>
        <v>0</v>
      </c>
      <c r="AJ31" s="13">
        <f t="shared" si="17"/>
        <v>1</v>
      </c>
      <c r="AK31" s="13">
        <f t="shared" si="17"/>
        <v>0</v>
      </c>
      <c r="AL31" s="13">
        <f t="shared" si="17"/>
        <v>1</v>
      </c>
      <c r="AM31" s="13">
        <f t="shared" si="17"/>
        <v>0</v>
      </c>
      <c r="AN31" s="13">
        <f t="shared" si="17"/>
        <v>1</v>
      </c>
      <c r="AO31" s="13">
        <f t="shared" si="17"/>
        <v>0</v>
      </c>
    </row>
    <row r="32" spans="1:41" ht="19.5" customHeight="1" x14ac:dyDescent="0.3">
      <c r="A32" s="18"/>
      <c r="B32" s="25"/>
      <c r="C32" s="11"/>
      <c r="D32" s="11"/>
      <c r="E32" s="65"/>
      <c r="F32" s="8"/>
      <c r="G32" s="65"/>
      <c r="H32" s="18"/>
      <c r="I32" s="66"/>
      <c r="J32" s="18"/>
      <c r="K32" s="42"/>
      <c r="L32" s="42"/>
      <c r="M32" s="42"/>
      <c r="N32" s="42"/>
      <c r="O32" s="42"/>
      <c r="P32" s="42"/>
      <c r="Q32" s="42"/>
      <c r="R32" s="48"/>
      <c r="S32" s="42"/>
      <c r="T32" s="45"/>
      <c r="U32" s="42"/>
      <c r="V32" s="42"/>
      <c r="W32" s="42"/>
      <c r="X32" s="42"/>
      <c r="Y32" s="42"/>
      <c r="Z32" s="42"/>
      <c r="AA32" s="42"/>
      <c r="AB32" s="42"/>
      <c r="AC32" s="42"/>
    </row>
    <row r="33" spans="1:29" hidden="1" x14ac:dyDescent="0.3">
      <c r="A33" s="13" t="s">
        <v>248</v>
      </c>
      <c r="B33" s="12"/>
      <c r="H33" s="18"/>
      <c r="I33" s="64">
        <v>0.54830000000000001</v>
      </c>
      <c r="J33" s="65"/>
      <c r="K33" s="63">
        <v>0.56330000000000002</v>
      </c>
      <c r="L33" s="42"/>
      <c r="M33" s="63">
        <v>0.5333</v>
      </c>
      <c r="N33" s="42"/>
      <c r="P33" s="42"/>
      <c r="R33" s="48"/>
      <c r="T33" s="45"/>
      <c r="V33" s="42"/>
      <c r="X33" s="42"/>
      <c r="Z33" s="42"/>
      <c r="AC33" s="18"/>
    </row>
    <row r="34" spans="1:29" hidden="1" x14ac:dyDescent="0.3">
      <c r="A34" s="13" t="s">
        <v>169</v>
      </c>
      <c r="B34" s="12"/>
      <c r="H34" s="18"/>
      <c r="I34" s="64">
        <v>0.65090000000000003</v>
      </c>
      <c r="J34" s="65"/>
      <c r="K34" s="63">
        <v>0.74560000000000004</v>
      </c>
      <c r="L34" s="42"/>
      <c r="M34" s="63">
        <v>0.58540000000000003</v>
      </c>
      <c r="N34" s="42"/>
      <c r="P34" s="42"/>
      <c r="R34" s="48"/>
      <c r="T34" s="45"/>
      <c r="V34" s="42"/>
      <c r="X34" s="42"/>
      <c r="Z34" s="42"/>
      <c r="AC34" s="18"/>
    </row>
    <row r="35" spans="1:29" hidden="1" x14ac:dyDescent="0.3">
      <c r="A35" s="13" t="s">
        <v>249</v>
      </c>
      <c r="B35" s="12"/>
      <c r="H35" s="18"/>
      <c r="I35" s="64">
        <v>0.77139999999999997</v>
      </c>
      <c r="J35" s="65"/>
      <c r="K35" s="63">
        <v>0.7964</v>
      </c>
      <c r="L35" s="42"/>
      <c r="M35" s="63">
        <v>0.74399999999999999</v>
      </c>
      <c r="N35" s="42"/>
      <c r="P35" s="42"/>
      <c r="R35" s="48"/>
      <c r="T35" s="45"/>
      <c r="V35" s="42"/>
      <c r="X35" s="42"/>
      <c r="Z35" s="42"/>
      <c r="AC35" s="18"/>
    </row>
    <row r="36" spans="1:29" hidden="1" x14ac:dyDescent="0.3">
      <c r="B36" s="12"/>
    </row>
    <row r="37" spans="1:29" hidden="1" x14ac:dyDescent="0.3">
      <c r="A37" s="62" t="s">
        <v>250</v>
      </c>
    </row>
    <row r="38" spans="1:29" hidden="1" x14ac:dyDescent="0.3">
      <c r="A38" s="13" t="s">
        <v>248</v>
      </c>
      <c r="K38" s="34">
        <v>9</v>
      </c>
      <c r="M38" s="34">
        <v>9</v>
      </c>
      <c r="O38" s="55">
        <v>18</v>
      </c>
      <c r="Q38" s="34">
        <v>16</v>
      </c>
      <c r="S38" s="34">
        <v>10</v>
      </c>
      <c r="U38" s="34">
        <v>7</v>
      </c>
      <c r="W38" s="34">
        <v>5</v>
      </c>
      <c r="Y38" s="34">
        <v>2</v>
      </c>
    </row>
    <row r="39" spans="1:29" hidden="1" x14ac:dyDescent="0.3">
      <c r="A39" s="13" t="s">
        <v>169</v>
      </c>
      <c r="K39" s="34">
        <v>9</v>
      </c>
      <c r="M39" s="34">
        <v>13</v>
      </c>
      <c r="O39" s="55">
        <v>15</v>
      </c>
      <c r="Q39" s="34">
        <v>17</v>
      </c>
      <c r="S39" s="34">
        <v>14</v>
      </c>
      <c r="U39" s="34">
        <v>14</v>
      </c>
      <c r="W39" s="34">
        <v>11</v>
      </c>
      <c r="Y39" s="34">
        <v>9</v>
      </c>
    </row>
    <row r="40" spans="1:29" hidden="1" x14ac:dyDescent="0.3">
      <c r="A40" s="13" t="s">
        <v>249</v>
      </c>
      <c r="K40" s="34">
        <v>11</v>
      </c>
      <c r="M40" s="34">
        <v>10</v>
      </c>
      <c r="S40" s="34">
        <v>6</v>
      </c>
      <c r="U40" s="34">
        <v>9</v>
      </c>
      <c r="W40" s="34">
        <v>6</v>
      </c>
      <c r="Y40" s="34">
        <v>11</v>
      </c>
    </row>
    <row r="41" spans="1:29" ht="18.75" hidden="1" customHeight="1" x14ac:dyDescent="0.3">
      <c r="S41" s="84" t="s">
        <v>300</v>
      </c>
    </row>
    <row r="42" spans="1:29" hidden="1" x14ac:dyDescent="0.3">
      <c r="S42" s="84"/>
    </row>
    <row r="43" spans="1:29" hidden="1" x14ac:dyDescent="0.3">
      <c r="A43" s="69" t="s">
        <v>302</v>
      </c>
      <c r="B43" s="18"/>
      <c r="C43" s="11"/>
      <c r="D43" s="11"/>
      <c r="E43" s="65"/>
      <c r="F43" s="8"/>
      <c r="G43" s="65"/>
      <c r="H43" s="18"/>
      <c r="I43" s="66"/>
      <c r="J43" s="18"/>
      <c r="K43" s="42"/>
      <c r="L43" s="42"/>
      <c r="M43" s="42"/>
      <c r="N43" s="42"/>
      <c r="O43" s="42"/>
      <c r="P43" s="42"/>
      <c r="Q43" s="42"/>
      <c r="R43" s="48"/>
      <c r="S43" s="72"/>
      <c r="T43" s="45"/>
      <c r="U43" s="42"/>
      <c r="V43" s="42"/>
      <c r="W43" s="42"/>
      <c r="X43" s="42"/>
      <c r="Y43" s="42"/>
      <c r="Z43" s="42"/>
      <c r="AA43" s="42"/>
      <c r="AB43" s="48"/>
      <c r="AC43" s="18"/>
    </row>
    <row r="44" spans="1:29" hidden="1" x14ac:dyDescent="0.3">
      <c r="B44" s="12" t="s">
        <v>169</v>
      </c>
      <c r="C44" s="17" t="s">
        <v>172</v>
      </c>
      <c r="D44" s="17" t="s">
        <v>173</v>
      </c>
      <c r="E44" s="23" t="e">
        <f>I44/#REF!</f>
        <v>#REF!</v>
      </c>
      <c r="G44" s="23"/>
      <c r="H44" s="18"/>
      <c r="I44" s="51">
        <f t="shared" ref="I44:I58" si="18">SUM(K44,M44,O44,Q44,S44,U44,W44,Y44)</f>
        <v>241</v>
      </c>
      <c r="J44" s="8"/>
      <c r="K44" s="34">
        <v>93</v>
      </c>
      <c r="L44" s="42"/>
      <c r="N44" s="42"/>
      <c r="P44" s="42"/>
      <c r="Q44" s="34">
        <v>60</v>
      </c>
      <c r="R44" s="48"/>
      <c r="T44" s="45"/>
      <c r="V44" s="42"/>
      <c r="X44" s="42"/>
      <c r="Y44" s="34">
        <v>88</v>
      </c>
      <c r="Z44" s="42"/>
    </row>
    <row r="45" spans="1:29" hidden="1" x14ac:dyDescent="0.3">
      <c r="B45" s="12" t="s">
        <v>138</v>
      </c>
      <c r="C45" s="10" t="s">
        <v>139</v>
      </c>
      <c r="D45" s="10" t="s">
        <v>140</v>
      </c>
      <c r="E45" s="23" t="e">
        <f>I45/#REF!</f>
        <v>#REF!</v>
      </c>
      <c r="G45" s="23"/>
      <c r="H45" s="18"/>
      <c r="I45" s="51">
        <f t="shared" si="18"/>
        <v>90</v>
      </c>
      <c r="J45" s="8"/>
      <c r="K45" s="34">
        <v>90</v>
      </c>
      <c r="L45" s="42"/>
      <c r="N45" s="42"/>
      <c r="P45" s="42"/>
      <c r="R45" s="48"/>
      <c r="T45" s="45"/>
      <c r="V45" s="42"/>
      <c r="X45" s="42"/>
      <c r="Z45" s="42"/>
    </row>
    <row r="46" spans="1:29" hidden="1" x14ac:dyDescent="0.3">
      <c r="B46" s="12" t="s">
        <v>138</v>
      </c>
      <c r="C46" s="17" t="s">
        <v>66</v>
      </c>
      <c r="D46" s="17" t="s">
        <v>8</v>
      </c>
      <c r="E46" s="23" t="e">
        <f>I46/#REF!</f>
        <v>#REF!</v>
      </c>
      <c r="G46" s="23"/>
      <c r="H46" s="18"/>
      <c r="I46" s="51">
        <f t="shared" si="18"/>
        <v>87</v>
      </c>
      <c r="J46" s="8"/>
      <c r="K46" s="34">
        <v>87</v>
      </c>
      <c r="L46" s="42"/>
      <c r="N46" s="42"/>
      <c r="P46" s="42"/>
      <c r="R46" s="48"/>
      <c r="T46" s="45"/>
      <c r="V46" s="42"/>
      <c r="X46" s="42"/>
      <c r="Z46" s="42"/>
    </row>
    <row r="47" spans="1:29" hidden="1" x14ac:dyDescent="0.3">
      <c r="B47" s="12" t="s">
        <v>138</v>
      </c>
      <c r="C47" s="15" t="s">
        <v>207</v>
      </c>
      <c r="D47" s="15" t="s">
        <v>12</v>
      </c>
      <c r="E47" s="23" t="e">
        <f>I47/#REF!</f>
        <v>#REF!</v>
      </c>
      <c r="G47" s="23"/>
      <c r="H47" s="18"/>
      <c r="I47" s="51">
        <f t="shared" si="18"/>
        <v>84</v>
      </c>
      <c r="J47" s="8"/>
      <c r="L47" s="42"/>
      <c r="M47" s="34">
        <v>84</v>
      </c>
      <c r="N47" s="42"/>
      <c r="P47" s="42"/>
      <c r="R47" s="48"/>
      <c r="T47" s="45"/>
      <c r="V47" s="42"/>
      <c r="X47" s="42"/>
      <c r="Z47" s="42"/>
    </row>
    <row r="48" spans="1:29" hidden="1" x14ac:dyDescent="0.3">
      <c r="B48" s="12" t="s">
        <v>138</v>
      </c>
      <c r="C48" s="17" t="s">
        <v>151</v>
      </c>
      <c r="D48" s="17" t="s">
        <v>152</v>
      </c>
      <c r="E48" s="23">
        <f>I48/AG9</f>
        <v>0.81</v>
      </c>
      <c r="G48" s="23"/>
      <c r="H48" s="18"/>
      <c r="I48" s="51">
        <f t="shared" si="18"/>
        <v>81</v>
      </c>
      <c r="J48" s="8"/>
      <c r="K48" s="34">
        <v>81</v>
      </c>
      <c r="L48" s="42"/>
      <c r="N48" s="42"/>
      <c r="P48" s="42"/>
      <c r="R48" s="48"/>
      <c r="T48" s="45"/>
      <c r="V48" s="42"/>
      <c r="X48" s="42"/>
      <c r="Z48" s="42"/>
    </row>
    <row r="49" spans="2:27" hidden="1" x14ac:dyDescent="0.3">
      <c r="B49" s="12" t="s">
        <v>138</v>
      </c>
      <c r="C49" s="10" t="s">
        <v>147</v>
      </c>
      <c r="D49" s="10" t="s">
        <v>123</v>
      </c>
      <c r="E49" s="23">
        <f>I49/AG10</f>
        <v>1.37</v>
      </c>
      <c r="F49" s="29"/>
      <c r="G49" s="23"/>
      <c r="H49" s="11"/>
      <c r="I49" s="51">
        <f t="shared" si="18"/>
        <v>137</v>
      </c>
      <c r="J49" s="8"/>
      <c r="K49" s="37">
        <v>80</v>
      </c>
      <c r="L49" s="42"/>
      <c r="N49" s="42"/>
      <c r="O49" s="35"/>
      <c r="P49" s="42"/>
      <c r="R49" s="48"/>
      <c r="T49" s="45"/>
      <c r="V49" s="42"/>
      <c r="W49" s="34">
        <v>57</v>
      </c>
      <c r="X49" s="42"/>
      <c r="Z49" s="42"/>
    </row>
    <row r="50" spans="2:27" hidden="1" x14ac:dyDescent="0.3">
      <c r="B50" s="12" t="s">
        <v>138</v>
      </c>
      <c r="C50" s="10" t="s">
        <v>149</v>
      </c>
      <c r="D50" s="10" t="s">
        <v>150</v>
      </c>
      <c r="E50" s="23">
        <f>I50/AG11</f>
        <v>0.78</v>
      </c>
      <c r="G50" s="23"/>
      <c r="H50" s="18"/>
      <c r="I50" s="51">
        <f t="shared" si="18"/>
        <v>78</v>
      </c>
      <c r="J50" s="8"/>
      <c r="K50" s="34">
        <v>78</v>
      </c>
      <c r="L50" s="42"/>
      <c r="N50" s="42"/>
      <c r="P50" s="42"/>
      <c r="R50" s="42"/>
      <c r="T50" s="42"/>
      <c r="U50" s="37"/>
      <c r="V50" s="42"/>
      <c r="W50" s="37"/>
      <c r="X50" s="42"/>
      <c r="Y50" s="37"/>
      <c r="Z50" s="42"/>
      <c r="AA50" s="37"/>
    </row>
    <row r="51" spans="2:27" hidden="1" x14ac:dyDescent="0.3">
      <c r="B51" s="12" t="s">
        <v>138</v>
      </c>
      <c r="C51" s="15" t="s">
        <v>141</v>
      </c>
      <c r="D51" s="15" t="s">
        <v>67</v>
      </c>
      <c r="E51" s="23">
        <f>I51/AG12</f>
        <v>1.6</v>
      </c>
      <c r="F51" s="29"/>
      <c r="G51" s="23"/>
      <c r="H51" s="11"/>
      <c r="I51" s="51">
        <f t="shared" si="18"/>
        <v>160</v>
      </c>
      <c r="J51" s="8"/>
      <c r="K51" s="34">
        <v>78</v>
      </c>
      <c r="L51" s="42"/>
      <c r="N51" s="42"/>
      <c r="O51" s="35"/>
      <c r="P51" s="42"/>
      <c r="R51" s="48"/>
      <c r="T51" s="45"/>
      <c r="V51" s="42"/>
      <c r="X51" s="42"/>
      <c r="Y51" s="34">
        <v>82</v>
      </c>
      <c r="Z51" s="42"/>
    </row>
    <row r="52" spans="2:27" hidden="1" x14ac:dyDescent="0.3">
      <c r="B52" s="12" t="s">
        <v>138</v>
      </c>
      <c r="C52" s="17" t="s">
        <v>26</v>
      </c>
      <c r="D52" s="17" t="s">
        <v>148</v>
      </c>
      <c r="E52" s="23">
        <f>I52/AG15</f>
        <v>0.71</v>
      </c>
      <c r="F52" s="29"/>
      <c r="G52" s="23"/>
      <c r="H52" s="11"/>
      <c r="I52" s="51">
        <f t="shared" si="18"/>
        <v>142</v>
      </c>
      <c r="J52" s="8"/>
      <c r="K52" s="37">
        <v>76</v>
      </c>
      <c r="L52" s="42"/>
      <c r="N52" s="42"/>
      <c r="P52" s="42"/>
      <c r="Q52" s="34">
        <v>66</v>
      </c>
      <c r="R52" s="48"/>
      <c r="T52" s="45"/>
      <c r="V52" s="42"/>
      <c r="X52" s="42"/>
      <c r="Z52" s="42"/>
    </row>
    <row r="53" spans="2:27" hidden="1" x14ac:dyDescent="0.3">
      <c r="B53" s="12" t="s">
        <v>138</v>
      </c>
      <c r="C53" s="15" t="s">
        <v>43</v>
      </c>
      <c r="D53" s="15" t="s">
        <v>260</v>
      </c>
      <c r="E53" s="23">
        <f>I53/AG16</f>
        <v>1.1200000000000001</v>
      </c>
      <c r="G53" s="23"/>
      <c r="H53" s="18"/>
      <c r="I53" s="51">
        <f t="shared" si="18"/>
        <v>224</v>
      </c>
      <c r="J53" s="8"/>
      <c r="L53" s="42"/>
      <c r="M53" s="34">
        <v>75</v>
      </c>
      <c r="N53" s="42"/>
      <c r="P53" s="42"/>
      <c r="Q53" s="34">
        <v>63</v>
      </c>
      <c r="R53" s="48"/>
      <c r="T53" s="45"/>
      <c r="V53" s="42"/>
      <c r="X53" s="42"/>
      <c r="Y53" s="34">
        <v>86</v>
      </c>
      <c r="Z53" s="42"/>
    </row>
    <row r="54" spans="2:27" hidden="1" x14ac:dyDescent="0.3">
      <c r="B54" s="12" t="s">
        <v>138</v>
      </c>
      <c r="C54" s="10" t="s">
        <v>261</v>
      </c>
      <c r="D54" s="10" t="s">
        <v>262</v>
      </c>
      <c r="E54" s="23">
        <f>I54/AG28</f>
        <v>0.68</v>
      </c>
      <c r="H54" s="18"/>
      <c r="I54" s="51">
        <f t="shared" si="18"/>
        <v>136</v>
      </c>
      <c r="J54" s="18"/>
      <c r="L54" s="42"/>
      <c r="M54" s="34">
        <v>63</v>
      </c>
      <c r="N54" s="42"/>
      <c r="O54" s="34">
        <v>73</v>
      </c>
      <c r="P54" s="42"/>
      <c r="R54" s="48"/>
      <c r="T54" s="45"/>
      <c r="V54" s="42"/>
      <c r="X54" s="42"/>
      <c r="Z54" s="42"/>
    </row>
    <row r="55" spans="2:27" hidden="1" x14ac:dyDescent="0.3">
      <c r="B55" s="12" t="s">
        <v>153</v>
      </c>
      <c r="C55" s="15" t="s">
        <v>22</v>
      </c>
      <c r="D55" s="15" t="s">
        <v>256</v>
      </c>
      <c r="E55" s="23">
        <f>I55/AG30</f>
        <v>0.52</v>
      </c>
      <c r="G55" s="23"/>
      <c r="H55" s="18"/>
      <c r="I55" s="51">
        <f t="shared" si="18"/>
        <v>104</v>
      </c>
      <c r="J55" s="8"/>
      <c r="L55" s="42"/>
      <c r="M55" s="34">
        <v>59</v>
      </c>
      <c r="N55" s="42"/>
      <c r="P55" s="42"/>
      <c r="Q55" s="34">
        <v>45</v>
      </c>
      <c r="R55" s="48"/>
      <c r="T55" s="45"/>
      <c r="V55" s="42"/>
      <c r="X55" s="42"/>
      <c r="Z55" s="42"/>
    </row>
    <row r="56" spans="2:27" hidden="1" x14ac:dyDescent="0.3">
      <c r="B56" s="12" t="s">
        <v>153</v>
      </c>
      <c r="C56" s="10" t="s">
        <v>162</v>
      </c>
      <c r="D56" s="10" t="s">
        <v>163</v>
      </c>
      <c r="E56" s="23" t="e">
        <f>I56/#REF!</f>
        <v>#REF!</v>
      </c>
      <c r="F56" s="29"/>
      <c r="G56" s="23"/>
      <c r="H56" s="11"/>
      <c r="I56" s="51">
        <f t="shared" si="18"/>
        <v>86</v>
      </c>
      <c r="J56" s="8"/>
      <c r="K56" s="37">
        <v>51</v>
      </c>
      <c r="L56" s="42"/>
      <c r="N56" s="42"/>
      <c r="P56" s="42"/>
      <c r="Q56" s="34">
        <v>35</v>
      </c>
      <c r="R56" s="42"/>
      <c r="T56" s="42"/>
      <c r="U56" s="37"/>
      <c r="V56" s="42"/>
      <c r="W56" s="37"/>
      <c r="X56" s="42"/>
      <c r="Y56" s="37"/>
      <c r="Z56" s="42"/>
      <c r="AA56" s="37"/>
    </row>
    <row r="57" spans="2:27" hidden="1" x14ac:dyDescent="0.3">
      <c r="B57" s="12" t="s">
        <v>153</v>
      </c>
      <c r="C57" s="15" t="s">
        <v>254</v>
      </c>
      <c r="D57" s="15" t="s">
        <v>255</v>
      </c>
      <c r="E57" s="23" t="e">
        <f>I57/#REF!</f>
        <v>#REF!</v>
      </c>
      <c r="G57" s="23"/>
      <c r="H57" s="18"/>
      <c r="I57" s="51">
        <f t="shared" si="18"/>
        <v>46</v>
      </c>
      <c r="J57" s="8"/>
      <c r="L57" s="42"/>
      <c r="M57" s="34">
        <v>46</v>
      </c>
      <c r="N57" s="42"/>
      <c r="P57" s="42"/>
      <c r="R57" s="48"/>
      <c r="T57" s="45"/>
      <c r="V57" s="42"/>
      <c r="X57" s="42"/>
      <c r="Z57" s="42"/>
    </row>
    <row r="58" spans="2:27" hidden="1" x14ac:dyDescent="0.3">
      <c r="B58" s="12" t="s">
        <v>169</v>
      </c>
      <c r="C58" s="10" t="s">
        <v>272</v>
      </c>
      <c r="D58" s="10" t="s">
        <v>273</v>
      </c>
      <c r="E58" s="23" t="e">
        <f>I58/#REF!</f>
        <v>#REF!</v>
      </c>
      <c r="H58" s="18"/>
      <c r="I58" s="51">
        <f t="shared" si="18"/>
        <v>88</v>
      </c>
      <c r="J58" s="18"/>
      <c r="L58" s="42"/>
      <c r="M58" s="34">
        <v>44</v>
      </c>
      <c r="N58" s="42"/>
      <c r="O58" s="34">
        <v>44</v>
      </c>
      <c r="P58" s="42"/>
      <c r="R58" s="42"/>
      <c r="T58" s="42"/>
      <c r="U58" s="37"/>
      <c r="V58" s="42"/>
      <c r="W58" s="37"/>
      <c r="X58" s="42"/>
      <c r="Y58" s="37"/>
      <c r="Z58" s="42"/>
      <c r="AA58" s="37"/>
    </row>
    <row r="59" spans="2:27" hidden="1" x14ac:dyDescent="0.3">
      <c r="B59" s="12" t="s">
        <v>169</v>
      </c>
      <c r="C59" s="10" t="s">
        <v>274</v>
      </c>
      <c r="D59" s="10" t="s">
        <v>275</v>
      </c>
      <c r="E59" s="23" t="e">
        <f>I59/#REF!</f>
        <v>#REF!</v>
      </c>
      <c r="H59" s="11"/>
      <c r="I59" s="51">
        <v>42</v>
      </c>
      <c r="J59" s="8"/>
      <c r="L59" s="42"/>
      <c r="N59" s="42"/>
      <c r="O59" s="34">
        <v>42</v>
      </c>
      <c r="P59" s="42"/>
      <c r="R59" s="48"/>
      <c r="T59" s="45"/>
      <c r="V59" s="42"/>
      <c r="X59" s="42"/>
      <c r="Z59" s="42"/>
    </row>
    <row r="60" spans="2:27" hidden="1" x14ac:dyDescent="0.3">
      <c r="B60" s="12" t="s">
        <v>153</v>
      </c>
      <c r="C60" s="10" t="s">
        <v>277</v>
      </c>
      <c r="D60" s="10" t="s">
        <v>278</v>
      </c>
      <c r="E60" s="23" t="e">
        <f>I60/#REF!</f>
        <v>#REF!</v>
      </c>
      <c r="F60" s="29"/>
      <c r="G60" s="23"/>
      <c r="H60" s="11"/>
      <c r="I60" s="51">
        <v>55</v>
      </c>
      <c r="J60" s="8"/>
      <c r="L60" s="42"/>
      <c r="N60" s="42"/>
      <c r="O60" s="34">
        <v>55</v>
      </c>
      <c r="P60" s="42"/>
      <c r="R60" s="48"/>
      <c r="T60" s="45"/>
      <c r="V60" s="42"/>
      <c r="X60" s="42"/>
      <c r="Z60" s="42"/>
    </row>
    <row r="61" spans="2:27" hidden="1" x14ac:dyDescent="0.3">
      <c r="B61" s="12" t="s">
        <v>153</v>
      </c>
      <c r="C61" s="10" t="s">
        <v>283</v>
      </c>
      <c r="D61" s="10" t="s">
        <v>252</v>
      </c>
      <c r="E61" s="23" t="e">
        <f>I61/#REF!</f>
        <v>#REF!</v>
      </c>
      <c r="F61" s="29"/>
      <c r="G61" s="23"/>
      <c r="H61" s="11"/>
      <c r="I61" s="51">
        <v>55</v>
      </c>
      <c r="J61" s="8"/>
      <c r="L61" s="42"/>
      <c r="N61" s="42"/>
      <c r="O61" s="34">
        <v>55</v>
      </c>
      <c r="P61" s="42"/>
      <c r="R61" s="48"/>
      <c r="T61" s="45"/>
      <c r="V61" s="42"/>
      <c r="X61" s="42"/>
      <c r="Z61" s="42"/>
    </row>
    <row r="62" spans="2:27" hidden="1" x14ac:dyDescent="0.3">
      <c r="B62" s="12" t="s">
        <v>169</v>
      </c>
      <c r="C62" s="10" t="s">
        <v>284</v>
      </c>
      <c r="D62" s="10" t="s">
        <v>285</v>
      </c>
      <c r="E62" s="23" t="e">
        <f>I62/#REF!</f>
        <v>#REF!</v>
      </c>
      <c r="F62" s="29"/>
      <c r="G62" s="23"/>
      <c r="H62" s="11"/>
      <c r="I62" s="51">
        <v>52</v>
      </c>
      <c r="J62" s="8"/>
      <c r="L62" s="42"/>
      <c r="N62" s="42"/>
      <c r="O62" s="34">
        <v>52</v>
      </c>
      <c r="P62" s="42"/>
      <c r="Q62" s="34">
        <v>42</v>
      </c>
      <c r="R62" s="48"/>
      <c r="T62" s="45"/>
      <c r="V62" s="42"/>
      <c r="X62" s="42"/>
      <c r="Z62" s="42"/>
    </row>
    <row r="63" spans="2:27" hidden="1" x14ac:dyDescent="0.3">
      <c r="B63" s="12" t="s">
        <v>169</v>
      </c>
      <c r="C63" s="10" t="s">
        <v>227</v>
      </c>
      <c r="D63" s="10" t="s">
        <v>288</v>
      </c>
      <c r="E63" s="23" t="e">
        <f>I63/#REF!</f>
        <v>#REF!</v>
      </c>
      <c r="F63" s="29"/>
      <c r="G63" s="23"/>
      <c r="H63" s="11"/>
      <c r="I63" s="51">
        <v>73</v>
      </c>
      <c r="J63" s="8"/>
      <c r="L63" s="42"/>
      <c r="N63" s="42"/>
      <c r="O63" s="34">
        <v>73</v>
      </c>
      <c r="P63" s="42"/>
      <c r="R63" s="48"/>
      <c r="S63" s="34">
        <v>70</v>
      </c>
      <c r="T63" s="45"/>
      <c r="V63" s="42"/>
      <c r="X63" s="42"/>
      <c r="Z63" s="42"/>
    </row>
    <row r="64" spans="2:27" hidden="1" x14ac:dyDescent="0.3">
      <c r="B64" s="12" t="s">
        <v>153</v>
      </c>
      <c r="C64" s="10" t="s">
        <v>227</v>
      </c>
      <c r="D64" s="10" t="s">
        <v>294</v>
      </c>
      <c r="E64" s="23" t="e">
        <f>I64/#REF!</f>
        <v>#REF!</v>
      </c>
      <c r="H64" s="11"/>
      <c r="I64" s="51">
        <v>52</v>
      </c>
      <c r="J64" s="8"/>
      <c r="L64" s="42"/>
      <c r="N64" s="42"/>
      <c r="P64" s="42"/>
      <c r="Q64" s="34">
        <v>52</v>
      </c>
      <c r="R64" s="48"/>
      <c r="T64" s="45"/>
      <c r="V64" s="42"/>
      <c r="X64" s="42"/>
      <c r="Z64" s="42"/>
    </row>
    <row r="65" spans="2:28" hidden="1" x14ac:dyDescent="0.3">
      <c r="B65" s="12" t="s">
        <v>153</v>
      </c>
      <c r="C65" s="10" t="s">
        <v>295</v>
      </c>
      <c r="D65" s="10" t="s">
        <v>296</v>
      </c>
      <c r="E65" s="23" t="e">
        <f>I65/#REF!</f>
        <v>#REF!</v>
      </c>
      <c r="H65" s="11"/>
      <c r="I65" s="51">
        <v>24</v>
      </c>
      <c r="J65" s="8"/>
      <c r="L65" s="42"/>
      <c r="N65" s="42"/>
      <c r="P65" s="42"/>
      <c r="Q65" s="34">
        <v>24</v>
      </c>
      <c r="R65" s="48"/>
      <c r="T65" s="45"/>
      <c r="V65" s="42"/>
      <c r="X65" s="42"/>
      <c r="Z65" s="42"/>
    </row>
    <row r="66" spans="2:28" hidden="1" x14ac:dyDescent="0.3">
      <c r="B66" s="12" t="s">
        <v>169</v>
      </c>
      <c r="C66" s="10" t="s">
        <v>298</v>
      </c>
      <c r="D66" s="10" t="s">
        <v>299</v>
      </c>
      <c r="E66" s="23" t="e">
        <f>I66/#REF!</f>
        <v>#REF!</v>
      </c>
      <c r="H66" s="11"/>
      <c r="I66" s="51">
        <v>58</v>
      </c>
      <c r="J66" s="8"/>
      <c r="L66" s="42"/>
      <c r="N66" s="42"/>
      <c r="P66" s="42"/>
      <c r="Q66" s="34">
        <v>58</v>
      </c>
      <c r="R66" s="48"/>
      <c r="T66" s="45"/>
      <c r="V66" s="42"/>
      <c r="X66" s="42"/>
      <c r="Z66" s="42"/>
    </row>
    <row r="67" spans="2:28" hidden="1" x14ac:dyDescent="0.3">
      <c r="B67" s="12" t="s">
        <v>138</v>
      </c>
      <c r="C67" s="10" t="s">
        <v>130</v>
      </c>
      <c r="D67" s="10" t="s">
        <v>129</v>
      </c>
      <c r="E67" s="23" t="e">
        <f>I67/#REF!</f>
        <v>#REF!</v>
      </c>
      <c r="H67" s="11"/>
      <c r="I67" s="51">
        <v>58</v>
      </c>
      <c r="J67" s="8"/>
      <c r="L67" s="42"/>
      <c r="N67" s="42"/>
      <c r="P67" s="42"/>
      <c r="Q67" s="34">
        <v>58</v>
      </c>
      <c r="R67" s="48"/>
      <c r="T67" s="45"/>
      <c r="V67" s="42"/>
      <c r="X67" s="42"/>
      <c r="Z67" s="42"/>
    </row>
    <row r="68" spans="2:28" hidden="1" x14ac:dyDescent="0.3">
      <c r="B68" s="12" t="s">
        <v>169</v>
      </c>
      <c r="C68" s="10" t="s">
        <v>57</v>
      </c>
      <c r="D68" s="10" t="s">
        <v>297</v>
      </c>
      <c r="E68" s="23" t="e">
        <f>I68/#REF!</f>
        <v>#REF!</v>
      </c>
      <c r="H68" s="11"/>
      <c r="I68" s="51">
        <v>61</v>
      </c>
      <c r="J68" s="8"/>
      <c r="L68" s="42"/>
      <c r="N68" s="42"/>
      <c r="P68" s="42"/>
      <c r="Q68" s="34">
        <v>61</v>
      </c>
      <c r="R68" s="48"/>
      <c r="S68" s="34">
        <v>74</v>
      </c>
      <c r="T68" s="45"/>
      <c r="U68" s="34">
        <v>73</v>
      </c>
      <c r="V68" s="42"/>
      <c r="X68" s="42"/>
      <c r="Y68" s="34">
        <v>77</v>
      </c>
      <c r="Z68" s="42"/>
    </row>
    <row r="69" spans="2:28" hidden="1" x14ac:dyDescent="0.3">
      <c r="B69" s="12" t="s">
        <v>169</v>
      </c>
      <c r="C69" s="10" t="s">
        <v>314</v>
      </c>
      <c r="D69" s="10" t="s">
        <v>315</v>
      </c>
      <c r="E69" s="16" t="e">
        <f>I69/#REF!</f>
        <v>#REF!</v>
      </c>
      <c r="H69" s="11"/>
      <c r="I69" s="51">
        <v>89</v>
      </c>
      <c r="J69" s="8"/>
      <c r="L69" s="42"/>
      <c r="N69" s="42"/>
      <c r="P69" s="42"/>
      <c r="R69" s="48"/>
      <c r="T69" s="45"/>
      <c r="V69" s="42"/>
      <c r="W69" s="34">
        <v>89</v>
      </c>
      <c r="X69" s="42"/>
      <c r="Y69" s="34">
        <v>82</v>
      </c>
      <c r="Z69" s="42"/>
    </row>
    <row r="70" spans="2:28" hidden="1" x14ac:dyDescent="0.3">
      <c r="C70" s="10" t="s">
        <v>316</v>
      </c>
      <c r="D70" s="10" t="s">
        <v>317</v>
      </c>
      <c r="E70" s="16" t="e">
        <f>I70/#REF!</f>
        <v>#REF!</v>
      </c>
      <c r="H70" s="11"/>
      <c r="I70" s="51">
        <v>46</v>
      </c>
      <c r="J70" s="8"/>
      <c r="L70" s="42"/>
      <c r="N70" s="42"/>
      <c r="P70" s="42"/>
      <c r="R70" s="48"/>
      <c r="T70" s="45"/>
      <c r="V70" s="42"/>
      <c r="W70" s="34">
        <v>46</v>
      </c>
      <c r="X70" s="42"/>
      <c r="Z70" s="42"/>
    </row>
    <row r="71" spans="2:28" hidden="1" x14ac:dyDescent="0.3">
      <c r="B71" s="12" t="s">
        <v>169</v>
      </c>
      <c r="C71" s="10" t="s">
        <v>286</v>
      </c>
      <c r="D71" s="10" t="s">
        <v>287</v>
      </c>
      <c r="E71" s="23">
        <f>I71/AB71</f>
        <v>0.80666666666666664</v>
      </c>
      <c r="F71" s="29">
        <v>83</v>
      </c>
      <c r="G71" s="23"/>
      <c r="H71" s="11"/>
      <c r="I71" s="51">
        <f>SUM(K71,M71,O71,Q71,S71,U71,W71,Y71,AA71)</f>
        <v>242</v>
      </c>
      <c r="J71" s="8"/>
      <c r="L71" s="42"/>
      <c r="N71" s="42"/>
      <c r="O71" s="55">
        <v>83</v>
      </c>
      <c r="P71" s="42"/>
      <c r="Q71" s="34">
        <v>75</v>
      </c>
      <c r="R71" s="48"/>
      <c r="T71" s="45"/>
      <c r="U71" s="34">
        <v>84</v>
      </c>
      <c r="V71" s="42"/>
      <c r="X71" s="42"/>
      <c r="Z71" s="42"/>
      <c r="AB71" s="46">
        <v>300</v>
      </c>
    </row>
    <row r="72" spans="2:28" hidden="1" x14ac:dyDescent="0.3">
      <c r="B72" s="12" t="s">
        <v>153</v>
      </c>
      <c r="C72" s="15" t="s">
        <v>251</v>
      </c>
      <c r="D72" s="15" t="s">
        <v>252</v>
      </c>
      <c r="E72" s="23">
        <f>I72/AB72</f>
        <v>0.57999999999999996</v>
      </c>
      <c r="F72" s="9">
        <v>115</v>
      </c>
      <c r="G72" s="23"/>
      <c r="H72" s="18"/>
      <c r="I72" s="51">
        <f>SUM(K72,M72,O72,Q72,S72,U72,W72,Y72,AA72)</f>
        <v>174</v>
      </c>
      <c r="J72" s="8"/>
      <c r="L72" s="42"/>
      <c r="M72" s="55">
        <v>49</v>
      </c>
      <c r="N72" s="56"/>
      <c r="O72" s="55">
        <v>66</v>
      </c>
      <c r="P72" s="42"/>
      <c r="Q72" s="34">
        <v>59</v>
      </c>
      <c r="R72" s="48"/>
      <c r="T72" s="45"/>
      <c r="V72" s="42"/>
      <c r="X72" s="42"/>
      <c r="Z72" s="42"/>
      <c r="AB72" s="46">
        <v>300</v>
      </c>
    </row>
    <row r="73" spans="2:28" hidden="1" x14ac:dyDescent="0.3">
      <c r="B73" s="12" t="s">
        <v>153</v>
      </c>
      <c r="C73" s="15" t="s">
        <v>147</v>
      </c>
      <c r="D73" s="15" t="s">
        <v>17</v>
      </c>
      <c r="E73" s="23">
        <f>I73/AB73</f>
        <v>0.69666666666666666</v>
      </c>
      <c r="F73" s="9">
        <v>76</v>
      </c>
      <c r="G73" s="23"/>
      <c r="H73" s="18"/>
      <c r="I73" s="51">
        <f>SUM(K73,M73,O73,Q73,S73,U73,W73,Y73,AA73)</f>
        <v>209</v>
      </c>
      <c r="J73" s="8"/>
      <c r="K73" s="55">
        <v>76</v>
      </c>
      <c r="L73" s="42"/>
      <c r="N73" s="42"/>
      <c r="P73" s="42"/>
      <c r="Q73" s="34">
        <v>67</v>
      </c>
      <c r="R73" s="48"/>
      <c r="S73" s="34">
        <v>66</v>
      </c>
      <c r="T73" s="45"/>
      <c r="V73" s="42"/>
      <c r="X73" s="42"/>
      <c r="Z73" s="42"/>
      <c r="AB73" s="46">
        <v>300</v>
      </c>
    </row>
    <row r="74" spans="2:28" hidden="1" x14ac:dyDescent="0.3">
      <c r="B74" s="12" t="s">
        <v>138</v>
      </c>
      <c r="C74" s="10" t="s">
        <v>281</v>
      </c>
      <c r="D74" s="10" t="s">
        <v>282</v>
      </c>
      <c r="E74" s="23">
        <f>I74/AB74</f>
        <v>0.62333333333333329</v>
      </c>
      <c r="F74" s="9">
        <v>68</v>
      </c>
      <c r="H74" s="11"/>
      <c r="I74" s="51">
        <f>SUM(K74,M74,O74,Q74,S74,U74,W74,Y74,AA74)</f>
        <v>187</v>
      </c>
      <c r="J74" s="8"/>
      <c r="L74" s="42"/>
      <c r="N74" s="42"/>
      <c r="O74" s="55">
        <v>68</v>
      </c>
      <c r="P74" s="42"/>
      <c r="Q74" s="34">
        <v>55</v>
      </c>
      <c r="R74" s="48"/>
      <c r="S74" s="34">
        <v>64</v>
      </c>
      <c r="T74" s="45"/>
      <c r="V74" s="42"/>
      <c r="X74" s="42"/>
      <c r="Z74" s="42"/>
      <c r="AB74" s="46">
        <v>300</v>
      </c>
    </row>
    <row r="75" spans="2:28" hidden="1" x14ac:dyDescent="0.3">
      <c r="B75" s="12" t="s">
        <v>153</v>
      </c>
      <c r="C75" s="10" t="s">
        <v>156</v>
      </c>
      <c r="D75" s="10" t="s">
        <v>157</v>
      </c>
      <c r="E75" s="23">
        <f>I75/AB75</f>
        <v>0.08</v>
      </c>
      <c r="F75" s="29">
        <v>10</v>
      </c>
      <c r="G75" s="23"/>
      <c r="H75" s="11"/>
      <c r="I75" s="51">
        <f>SUM(K75,M75,O75,Q75,S75,U75,W75,Y75,AA75)</f>
        <v>24</v>
      </c>
      <c r="J75" s="8"/>
      <c r="K75" s="55">
        <v>10</v>
      </c>
      <c r="L75" s="42"/>
      <c r="N75" s="42"/>
      <c r="P75" s="42"/>
      <c r="Q75" s="34">
        <v>7</v>
      </c>
      <c r="R75" s="48"/>
      <c r="S75" s="34">
        <v>7</v>
      </c>
      <c r="T75" s="45"/>
      <c r="V75" s="42"/>
      <c r="X75" s="42"/>
      <c r="Z75" s="42"/>
      <c r="AB75" s="46">
        <v>300</v>
      </c>
    </row>
    <row r="76" spans="2:28" hidden="1" x14ac:dyDescent="0.3">
      <c r="B76" s="12" t="s">
        <v>169</v>
      </c>
      <c r="C76" s="10" t="s">
        <v>337</v>
      </c>
      <c r="D76" s="10" t="s">
        <v>338</v>
      </c>
      <c r="Y76" s="34">
        <v>83</v>
      </c>
    </row>
    <row r="77" spans="2:28" hidden="1" x14ac:dyDescent="0.3">
      <c r="B77" s="12" t="s">
        <v>138</v>
      </c>
      <c r="C77" s="15" t="s">
        <v>257</v>
      </c>
      <c r="D77" s="15" t="s">
        <v>26</v>
      </c>
      <c r="E77" s="23">
        <f>I77/AB77</f>
        <v>0.66249999999999998</v>
      </c>
      <c r="F77" s="9">
        <v>136</v>
      </c>
      <c r="G77" s="23"/>
      <c r="H77" s="18"/>
      <c r="I77" s="51">
        <f>SUM(K77,M77,O77,Q77,S77,U77,W77,Y77,AA77)</f>
        <v>265</v>
      </c>
      <c r="J77" s="8"/>
      <c r="L77" s="42"/>
      <c r="M77" s="55">
        <v>72</v>
      </c>
      <c r="N77" s="56"/>
      <c r="O77" s="55">
        <v>64</v>
      </c>
      <c r="P77" s="42"/>
      <c r="Q77" s="34">
        <v>64</v>
      </c>
      <c r="R77" s="48"/>
      <c r="T77" s="45"/>
      <c r="V77" s="42"/>
      <c r="W77" s="34">
        <v>65</v>
      </c>
      <c r="X77" s="42"/>
      <c r="Z77" s="42"/>
      <c r="AB77" s="46">
        <v>400</v>
      </c>
    </row>
    <row r="78" spans="2:28" hidden="1" x14ac:dyDescent="0.3">
      <c r="B78" s="12" t="s">
        <v>169</v>
      </c>
      <c r="C78" s="10" t="s">
        <v>266</v>
      </c>
      <c r="D78" s="10" t="s">
        <v>267</v>
      </c>
      <c r="E78" s="23">
        <f>I78/AB78</f>
        <v>0.5675</v>
      </c>
      <c r="F78" s="9">
        <v>63</v>
      </c>
      <c r="H78" s="18"/>
      <c r="I78" s="51">
        <f>SUM(K78,M78,O78,Q78,S78,U78,W78,Y78,AA78)</f>
        <v>227</v>
      </c>
      <c r="J78" s="18"/>
      <c r="L78" s="42"/>
      <c r="M78" s="55">
        <v>63</v>
      </c>
      <c r="N78" s="42"/>
      <c r="P78" s="42"/>
      <c r="Q78" s="34">
        <v>43</v>
      </c>
      <c r="R78" s="48"/>
      <c r="S78" s="34">
        <v>58</v>
      </c>
      <c r="T78" s="45"/>
      <c r="U78" s="34">
        <v>63</v>
      </c>
      <c r="V78" s="42"/>
      <c r="X78" s="42"/>
      <c r="Z78" s="42"/>
      <c r="AB78" s="46">
        <v>400</v>
      </c>
    </row>
    <row r="79" spans="2:28" hidden="1" x14ac:dyDescent="0.3">
      <c r="B79" s="12" t="s">
        <v>153</v>
      </c>
      <c r="C79" s="15" t="s">
        <v>253</v>
      </c>
      <c r="D79" s="15" t="s">
        <v>276</v>
      </c>
      <c r="E79" s="23">
        <f>I79/AB79</f>
        <v>0.23250000000000001</v>
      </c>
      <c r="F79" s="9">
        <v>43</v>
      </c>
      <c r="G79" s="23"/>
      <c r="H79" s="18"/>
      <c r="I79" s="51">
        <f>SUM(K79,M79,O79,Q79,S79,U79,W79,Y79,AA79)</f>
        <v>93</v>
      </c>
      <c r="J79" s="8"/>
      <c r="L79" s="42"/>
      <c r="M79" s="55">
        <v>22</v>
      </c>
      <c r="N79" s="56"/>
      <c r="O79" s="55">
        <v>21</v>
      </c>
      <c r="P79" s="43"/>
      <c r="Q79" s="35">
        <v>24</v>
      </c>
      <c r="R79" s="43"/>
      <c r="S79" s="35">
        <v>26</v>
      </c>
      <c r="T79" s="43"/>
      <c r="U79" s="44"/>
      <c r="V79" s="43"/>
      <c r="W79" s="44"/>
      <c r="X79" s="43"/>
      <c r="Y79" s="44"/>
      <c r="Z79" s="43"/>
      <c r="AA79" s="44"/>
      <c r="AB79" s="46">
        <v>400</v>
      </c>
    </row>
  </sheetData>
  <mergeCells count="2">
    <mergeCell ref="E1:AC1"/>
    <mergeCell ref="S41:S42"/>
  </mergeCells>
  <phoneticPr fontId="10" type="noConversion"/>
  <pageMargins left="0.7" right="0.7" top="0.75" bottom="0.75" header="0.3" footer="0.3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Member WNL</vt:lpstr>
      <vt:lpstr>Greater Ladies WNL</vt:lpstr>
      <vt:lpstr>Junior Team WNL</vt:lpstr>
      <vt:lpstr>'Junior Team WNL'!Print_Area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Dougherty</dc:creator>
  <cp:lastModifiedBy>Employee User</cp:lastModifiedBy>
  <cp:lastPrinted>2021-02-05T19:56:19Z</cp:lastPrinted>
  <dcterms:created xsi:type="dcterms:W3CDTF">2013-01-27T15:47:33Z</dcterms:created>
  <dcterms:modified xsi:type="dcterms:W3CDTF">2021-02-05T20:22:56Z</dcterms:modified>
</cp:coreProperties>
</file>