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GC\Dropbox (Greater Houston Gun)\1111 SHOOTS\Buckle Race\2019 Buckle Race\Buckle Tracker\"/>
    </mc:Choice>
  </mc:AlternateContent>
  <xr:revisionPtr revIDLastSave="0" documentId="13_ncr:1_{AA57A8A4-24EE-43B6-824E-F9466EF0B17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KEET" sheetId="11" r:id="rId1"/>
    <sheet name="SPORTING CLAYS" sheetId="4" r:id="rId2"/>
    <sheet name="ALL AROUND" sheetId="6" r:id="rId3"/>
    <sheet name="5-STAND" sheetId="9" r:id="rId4"/>
    <sheet name="JR-LADIES" sheetId="8" r:id="rId5"/>
  </sheets>
  <definedNames>
    <definedName name="JUNIOR" localSheetId="2">'ALL AROUND'!$A$20</definedName>
    <definedName name="LADY" localSheetId="2">'ALL AROUND'!$A$25</definedName>
    <definedName name="SUBJUNIOR" localSheetId="2">'ALL AROUND'!$A$5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9" l="1"/>
  <c r="H40" i="4" l="1"/>
  <c r="F40" i="4"/>
  <c r="F5" i="8" l="1"/>
  <c r="H5" i="8"/>
  <c r="D5" i="8" s="1"/>
  <c r="F74" i="8" l="1"/>
  <c r="F73" i="8"/>
  <c r="F71" i="8"/>
  <c r="F72" i="8"/>
  <c r="F69" i="8"/>
  <c r="F68" i="8"/>
  <c r="F57" i="8"/>
  <c r="F56" i="8"/>
  <c r="F53" i="8"/>
  <c r="F39" i="8"/>
  <c r="F41" i="8"/>
  <c r="F40" i="8"/>
  <c r="F42" i="8"/>
  <c r="F37" i="8"/>
  <c r="F38" i="8"/>
  <c r="F35" i="8"/>
  <c r="F36" i="8"/>
  <c r="F33" i="8"/>
  <c r="F32" i="8"/>
  <c r="F31" i="8"/>
  <c r="F30" i="8"/>
  <c r="F29" i="8"/>
  <c r="F28" i="8"/>
  <c r="F26" i="8"/>
  <c r="F25" i="8"/>
  <c r="F24" i="8"/>
  <c r="F15" i="8"/>
  <c r="F16" i="8"/>
  <c r="F14" i="8"/>
  <c r="F13" i="8"/>
  <c r="F11" i="8"/>
  <c r="F9" i="8"/>
  <c r="F10" i="8"/>
  <c r="F6" i="8"/>
  <c r="F8" i="8"/>
  <c r="F54" i="9"/>
  <c r="F53" i="9"/>
  <c r="F50" i="9"/>
  <c r="F49" i="9"/>
  <c r="F46" i="9"/>
  <c r="F48" i="9"/>
  <c r="F47" i="9"/>
  <c r="F51" i="9"/>
  <c r="F40" i="9"/>
  <c r="F43" i="9"/>
  <c r="F42" i="9"/>
  <c r="F44" i="9"/>
  <c r="F39" i="9"/>
  <c r="F38" i="9"/>
  <c r="F36" i="9"/>
  <c r="F37" i="9"/>
  <c r="F33" i="9"/>
  <c r="F31" i="9"/>
  <c r="F32" i="9"/>
  <c r="F34" i="9"/>
  <c r="F30" i="9"/>
  <c r="F28" i="9"/>
  <c r="F25" i="9"/>
  <c r="F27" i="9"/>
  <c r="F26" i="9"/>
  <c r="F23" i="9"/>
  <c r="F24" i="9"/>
  <c r="F21" i="9"/>
  <c r="F22" i="9"/>
  <c r="F19" i="9"/>
  <c r="F18" i="9"/>
  <c r="F15" i="9"/>
  <c r="F16" i="9"/>
  <c r="F13" i="9"/>
  <c r="F17" i="9"/>
  <c r="F14" i="9"/>
  <c r="F10" i="9"/>
  <c r="F11" i="9"/>
  <c r="F9" i="9"/>
  <c r="F7" i="9"/>
  <c r="F8" i="9"/>
  <c r="F5" i="9"/>
  <c r="F4" i="9"/>
  <c r="F30" i="6"/>
  <c r="F27" i="6"/>
  <c r="F29" i="6"/>
  <c r="F28" i="6"/>
  <c r="F25" i="6"/>
  <c r="F24" i="6"/>
  <c r="F22" i="6"/>
  <c r="F21" i="6"/>
  <c r="F20" i="6"/>
  <c r="F19" i="6"/>
  <c r="F17" i="6"/>
  <c r="F15" i="6"/>
  <c r="F16" i="6"/>
  <c r="F12" i="6"/>
  <c r="F14" i="6"/>
  <c r="F13" i="6"/>
  <c r="F5" i="6"/>
  <c r="F99" i="4"/>
  <c r="F98" i="4"/>
  <c r="F102" i="4"/>
  <c r="F85" i="4"/>
  <c r="F86" i="4"/>
  <c r="F82" i="4"/>
  <c r="F76" i="4"/>
  <c r="F58" i="4"/>
  <c r="F55" i="4"/>
  <c r="F35" i="4"/>
  <c r="F42" i="4"/>
  <c r="F67" i="4"/>
  <c r="F72" i="4"/>
  <c r="F45" i="4"/>
  <c r="F49" i="4"/>
  <c r="F47" i="4"/>
  <c r="F24" i="4"/>
  <c r="F16" i="4"/>
  <c r="F96" i="4"/>
  <c r="F100" i="4"/>
  <c r="F97" i="4"/>
  <c r="F101" i="4"/>
  <c r="F90" i="4"/>
  <c r="F91" i="4"/>
  <c r="F87" i="4"/>
  <c r="F89" i="4"/>
  <c r="F88" i="4"/>
  <c r="F93" i="4"/>
  <c r="F94" i="4"/>
  <c r="F92" i="4"/>
  <c r="F77" i="4"/>
  <c r="F81" i="4"/>
  <c r="F78" i="4"/>
  <c r="F83" i="4"/>
  <c r="F79" i="4"/>
  <c r="F75" i="4"/>
  <c r="F80" i="4"/>
  <c r="F69" i="4"/>
  <c r="F71" i="4"/>
  <c r="F70" i="4"/>
  <c r="F68" i="4"/>
  <c r="F73" i="4"/>
  <c r="F56" i="4"/>
  <c r="F60" i="4"/>
  <c r="F64" i="4"/>
  <c r="F61" i="4"/>
  <c r="F65" i="4"/>
  <c r="F57" i="4"/>
  <c r="F59" i="4"/>
  <c r="F63" i="4"/>
  <c r="F62" i="4"/>
  <c r="F48" i="4"/>
  <c r="F46" i="4"/>
  <c r="F50" i="4"/>
  <c r="F51" i="4"/>
  <c r="F53" i="4"/>
  <c r="F52" i="4"/>
  <c r="F44" i="4"/>
  <c r="F30" i="4"/>
  <c r="F41" i="4"/>
  <c r="F39" i="4"/>
  <c r="F32" i="4"/>
  <c r="F36" i="4"/>
  <c r="F37" i="4"/>
  <c r="F29" i="4"/>
  <c r="F38" i="4"/>
  <c r="F33" i="4"/>
  <c r="F34" i="4"/>
  <c r="F22" i="4"/>
  <c r="F17" i="4"/>
  <c r="F18" i="4"/>
  <c r="F19" i="4"/>
  <c r="F20" i="4"/>
  <c r="F23" i="4"/>
  <c r="F27" i="4"/>
  <c r="F21" i="4"/>
  <c r="F25" i="4"/>
  <c r="F26" i="4"/>
  <c r="F11" i="4"/>
  <c r="F5" i="4"/>
  <c r="F9" i="4"/>
  <c r="F13" i="4"/>
  <c r="F8" i="4"/>
  <c r="F10" i="4"/>
  <c r="F12" i="4"/>
  <c r="F31" i="4"/>
  <c r="F15" i="4"/>
  <c r="F7" i="4"/>
  <c r="F4" i="4"/>
  <c r="F10" i="6" l="1"/>
  <c r="F8" i="6"/>
  <c r="F7" i="6"/>
  <c r="F9" i="6"/>
  <c r="F4" i="6"/>
  <c r="F68" i="11" l="1"/>
  <c r="F62" i="11"/>
  <c r="F64" i="11"/>
  <c r="F61" i="11"/>
  <c r="F67" i="11"/>
  <c r="F65" i="11"/>
  <c r="F63" i="11"/>
  <c r="F66" i="11"/>
  <c r="F60" i="11"/>
  <c r="F58" i="11"/>
  <c r="F53" i="11"/>
  <c r="F52" i="11"/>
  <c r="F56" i="11"/>
  <c r="F55" i="11"/>
  <c r="F57" i="11"/>
  <c r="F54" i="11"/>
  <c r="F46" i="11"/>
  <c r="F45" i="11"/>
  <c r="F47" i="11"/>
  <c r="F48" i="11"/>
  <c r="F49" i="11"/>
  <c r="F50" i="11"/>
  <c r="F44" i="11"/>
  <c r="F35" i="11"/>
  <c r="F33" i="11"/>
  <c r="F39" i="11"/>
  <c r="F38" i="11"/>
  <c r="F37" i="11"/>
  <c r="F34" i="11"/>
  <c r="F36" i="11"/>
  <c r="F40" i="11"/>
  <c r="F42" i="11"/>
  <c r="F41" i="11"/>
  <c r="F29" i="11"/>
  <c r="F26" i="11"/>
  <c r="F24" i="11"/>
  <c r="F30" i="11"/>
  <c r="F28" i="11"/>
  <c r="F31" i="11"/>
  <c r="F27" i="11"/>
  <c r="F25" i="11"/>
  <c r="F17" i="11"/>
  <c r="F20" i="11"/>
  <c r="F16" i="11"/>
  <c r="F21" i="11"/>
  <c r="F19" i="11"/>
  <c r="F22" i="11"/>
  <c r="F18" i="11"/>
  <c r="F15" i="11"/>
  <c r="F13" i="11"/>
  <c r="F10" i="11"/>
  <c r="F12" i="11"/>
  <c r="F11" i="11"/>
  <c r="F9" i="11"/>
  <c r="F7" i="11"/>
  <c r="F5" i="11"/>
  <c r="F8" i="11"/>
  <c r="F4" i="11"/>
  <c r="H8" i="6" l="1"/>
  <c r="D8" i="6" s="1"/>
  <c r="H7" i="4"/>
  <c r="D7" i="4" s="1"/>
  <c r="D40" i="4" l="1"/>
  <c r="H6" i="8" l="1"/>
  <c r="D6" i="8" s="1"/>
  <c r="H68" i="11"/>
  <c r="D68" i="11" s="1"/>
  <c r="H41" i="9"/>
  <c r="D41" i="9" s="1"/>
  <c r="H71" i="8" l="1"/>
  <c r="D71" i="8" s="1"/>
  <c r="H73" i="8"/>
  <c r="D73" i="8" s="1"/>
  <c r="H72" i="8"/>
  <c r="D72" i="8" s="1"/>
  <c r="H56" i="8"/>
  <c r="H57" i="8"/>
  <c r="D57" i="8" s="1"/>
  <c r="H37" i="8"/>
  <c r="D37" i="8" s="1"/>
  <c r="H40" i="8"/>
  <c r="D40" i="8" s="1"/>
  <c r="H35" i="8"/>
  <c r="H36" i="8"/>
  <c r="D36" i="8" s="1"/>
  <c r="H41" i="8"/>
  <c r="D41" i="8" s="1"/>
  <c r="H38" i="8"/>
  <c r="D38" i="8" s="1"/>
  <c r="H39" i="8"/>
  <c r="D39" i="8" s="1"/>
  <c r="H26" i="8"/>
  <c r="H25" i="8"/>
  <c r="D25" i="8" s="1"/>
  <c r="H24" i="8"/>
  <c r="D24" i="8" s="1"/>
  <c r="H32" i="8"/>
  <c r="D32" i="8" s="1"/>
  <c r="H31" i="8"/>
  <c r="D31" i="8" s="1"/>
  <c r="H33" i="8"/>
  <c r="D33" i="8" s="1"/>
  <c r="H28" i="8"/>
  <c r="D28" i="8" s="1"/>
  <c r="D35" i="8"/>
  <c r="H5" i="6" l="1"/>
  <c r="D5" i="6" s="1"/>
  <c r="H10" i="6"/>
  <c r="D10" i="6" s="1"/>
  <c r="H29" i="6"/>
  <c r="D29" i="6" s="1"/>
  <c r="H14" i="6"/>
  <c r="D14" i="6" s="1"/>
  <c r="H9" i="6"/>
  <c r="D9" i="6" s="1"/>
  <c r="H13" i="6"/>
  <c r="D13" i="6" s="1"/>
  <c r="H21" i="6"/>
  <c r="D21" i="6" s="1"/>
  <c r="H4" i="6"/>
  <c r="D4" i="6" s="1"/>
  <c r="H19" i="6"/>
  <c r="D19" i="6" s="1"/>
  <c r="H24" i="6"/>
  <c r="D24" i="6" s="1"/>
  <c r="H28" i="6"/>
  <c r="D28" i="6" s="1"/>
  <c r="H9" i="9"/>
  <c r="D9" i="9" s="1"/>
  <c r="H28" i="9"/>
  <c r="D28" i="9" s="1"/>
  <c r="H50" i="9"/>
  <c r="D50" i="9" s="1"/>
  <c r="H10" i="9"/>
  <c r="D10" i="9" s="1"/>
  <c r="H11" i="9"/>
  <c r="D11" i="9" s="1"/>
  <c r="H42" i="9"/>
  <c r="D42" i="9" s="1"/>
  <c r="H43" i="9"/>
  <c r="D43" i="9" s="1"/>
  <c r="H34" i="9"/>
  <c r="D34" i="9" s="1"/>
  <c r="H49" i="9"/>
  <c r="D49" i="9" s="1"/>
  <c r="H7" i="9"/>
  <c r="D7" i="9" s="1"/>
  <c r="H5" i="9"/>
  <c r="D5" i="9" s="1"/>
  <c r="H17" i="9"/>
  <c r="D17" i="9" s="1"/>
  <c r="H25" i="9"/>
  <c r="D25" i="9" s="1"/>
  <c r="H31" i="9"/>
  <c r="D31" i="9" s="1"/>
  <c r="H54" i="9"/>
  <c r="D54" i="9" s="1"/>
  <c r="H39" i="9"/>
  <c r="D39" i="9" s="1"/>
  <c r="H46" i="9"/>
  <c r="D46" i="9" s="1"/>
  <c r="H53" i="9"/>
  <c r="D53" i="9" s="1"/>
  <c r="H8" i="9"/>
  <c r="D8" i="9" s="1"/>
  <c r="H21" i="9"/>
  <c r="D21" i="9" s="1"/>
  <c r="H32" i="9"/>
  <c r="D32" i="9" s="1"/>
  <c r="H30" i="9"/>
  <c r="D30" i="9" s="1"/>
  <c r="H22" i="9"/>
  <c r="D22" i="9" s="1"/>
  <c r="H18" i="9"/>
  <c r="D18" i="9" s="1"/>
  <c r="H26" i="9"/>
  <c r="D26" i="9" s="1"/>
  <c r="H23" i="9"/>
  <c r="D23" i="9" s="1"/>
  <c r="H15" i="9"/>
  <c r="D15" i="9" s="1"/>
  <c r="H37" i="9"/>
  <c r="D37" i="9" s="1"/>
  <c r="H36" i="9"/>
  <c r="D36" i="9" s="1"/>
  <c r="H51" i="9"/>
  <c r="D51" i="9" s="1"/>
  <c r="H40" i="9"/>
  <c r="D40" i="9" s="1"/>
  <c r="H24" i="9"/>
  <c r="D24" i="9" s="1"/>
  <c r="H27" i="9"/>
  <c r="D27" i="9" s="1"/>
  <c r="H47" i="9"/>
  <c r="D47" i="9" s="1"/>
  <c r="H38" i="9"/>
  <c r="D38" i="9" s="1"/>
  <c r="H88" i="4"/>
  <c r="D88" i="4" s="1"/>
  <c r="H71" i="4"/>
  <c r="D71" i="4" s="1"/>
  <c r="H79" i="4"/>
  <c r="D79" i="4" s="1"/>
  <c r="H67" i="4"/>
  <c r="D67" i="4" s="1"/>
  <c r="H75" i="4"/>
  <c r="D75" i="4" s="1"/>
  <c r="H85" i="4"/>
  <c r="D85" i="4" s="1"/>
  <c r="H34" i="4"/>
  <c r="D34" i="4" s="1"/>
  <c r="H90" i="4"/>
  <c r="D90" i="4" s="1"/>
  <c r="H68" i="4"/>
  <c r="D68" i="4" s="1"/>
  <c r="H10" i="4"/>
  <c r="D10" i="4" s="1"/>
  <c r="H12" i="4"/>
  <c r="D12" i="4" s="1"/>
  <c r="H15" i="4"/>
  <c r="D15" i="4" s="1"/>
  <c r="H38" i="4"/>
  <c r="D38" i="4" s="1"/>
  <c r="H58" i="4"/>
  <c r="D58" i="4" s="1"/>
  <c r="H19" i="4"/>
  <c r="D19" i="4" s="1"/>
  <c r="H33" i="4"/>
  <c r="D33" i="4" s="1"/>
  <c r="H73" i="4"/>
  <c r="D73" i="4" s="1"/>
  <c r="H8" i="4"/>
  <c r="D8" i="4" s="1"/>
  <c r="H97" i="4"/>
  <c r="D97" i="4" s="1"/>
  <c r="H37" i="4"/>
  <c r="D37" i="4" s="1"/>
  <c r="H70" i="4"/>
  <c r="D70" i="4" s="1"/>
  <c r="H89" i="4"/>
  <c r="D89" i="4" s="1"/>
  <c r="H21" i="4"/>
  <c r="D21" i="4" s="1"/>
  <c r="H91" i="4"/>
  <c r="D91" i="4" s="1"/>
  <c r="H23" i="4"/>
  <c r="D23" i="4" s="1"/>
  <c r="H52" i="4"/>
  <c r="D52" i="4" s="1"/>
  <c r="H22" i="4"/>
  <c r="D22" i="4" s="1"/>
  <c r="H56" i="4"/>
  <c r="D56" i="4" s="1"/>
  <c r="H94" i="4"/>
  <c r="D94" i="4" s="1"/>
  <c r="H63" i="4"/>
  <c r="D63" i="4" s="1"/>
  <c r="H53" i="4"/>
  <c r="D53" i="4" s="1"/>
  <c r="H72" i="4"/>
  <c r="D72" i="4" s="1"/>
  <c r="H92" i="4"/>
  <c r="D92" i="4" s="1"/>
  <c r="H83" i="4"/>
  <c r="D83" i="4" s="1"/>
  <c r="H65" i="4"/>
  <c r="D65" i="4" s="1"/>
  <c r="H62" i="4"/>
  <c r="D62" i="4" s="1"/>
  <c r="H47" i="4"/>
  <c r="D47" i="4" s="1"/>
  <c r="H96" i="4"/>
  <c r="D96" i="4" s="1"/>
  <c r="H86" i="4"/>
  <c r="D86" i="4" s="1"/>
  <c r="H80" i="4"/>
  <c r="D80" i="4" s="1"/>
  <c r="H44" i="4"/>
  <c r="D44" i="4" s="1"/>
  <c r="H77" i="4"/>
  <c r="D77" i="4" s="1"/>
  <c r="H11" i="4"/>
  <c r="D11" i="4" s="1"/>
  <c r="H18" i="4"/>
  <c r="D18" i="4" s="1"/>
  <c r="H26" i="4"/>
  <c r="D26" i="4" s="1"/>
  <c r="H76" i="4"/>
  <c r="D76" i="4" s="1"/>
  <c r="H55" i="4"/>
  <c r="D55" i="4" s="1"/>
  <c r="H24" i="4"/>
  <c r="D24" i="4" s="1"/>
  <c r="H98" i="4"/>
  <c r="D98" i="4" s="1"/>
  <c r="H32" i="4"/>
  <c r="D32" i="4" s="1"/>
  <c r="H35" i="4"/>
  <c r="D35" i="4" s="1"/>
  <c r="H51" i="4"/>
  <c r="D51" i="4" s="1"/>
  <c r="H48" i="4"/>
  <c r="D48" i="4" s="1"/>
  <c r="H45" i="4"/>
  <c r="D45" i="4" s="1"/>
  <c r="H16" i="4"/>
  <c r="D16" i="4" s="1"/>
  <c r="H50" i="4"/>
  <c r="D50" i="4" s="1"/>
  <c r="H69" i="4"/>
  <c r="D69" i="4" s="1"/>
  <c r="H81" i="4"/>
  <c r="D81" i="4" s="1"/>
  <c r="H99" i="4"/>
  <c r="D99" i="4" s="1"/>
  <c r="H78" i="4"/>
  <c r="D78" i="4" s="1"/>
  <c r="H9" i="4"/>
  <c r="D9" i="4" s="1"/>
  <c r="H5" i="4"/>
  <c r="D5" i="4" s="1"/>
  <c r="H17" i="4"/>
  <c r="D17" i="4" s="1"/>
  <c r="H46" i="4"/>
  <c r="D46" i="4" s="1"/>
  <c r="H100" i="4"/>
  <c r="D100" i="4" s="1"/>
  <c r="H29" i="4"/>
  <c r="D29" i="4" s="1"/>
  <c r="H20" i="4"/>
  <c r="D20" i="4" s="1"/>
  <c r="H87" i="4"/>
  <c r="D87" i="4" s="1"/>
  <c r="H58" i="11"/>
  <c r="D58" i="11" s="1"/>
  <c r="H12" i="11"/>
  <c r="D12" i="11" s="1"/>
  <c r="H55" i="11"/>
  <c r="D55" i="11" s="1"/>
  <c r="H30" i="11"/>
  <c r="D30" i="11" s="1"/>
  <c r="H33" i="11"/>
  <c r="D33" i="11" s="1"/>
  <c r="H36" i="11"/>
  <c r="D36" i="11" s="1"/>
  <c r="H16" i="11"/>
  <c r="D16" i="11" s="1"/>
  <c r="H19" i="11"/>
  <c r="D19" i="11" s="1"/>
  <c r="H31" i="11"/>
  <c r="D31" i="11" s="1"/>
  <c r="H44" i="11"/>
  <c r="D44" i="11" s="1"/>
  <c r="H37" i="11"/>
  <c r="D37" i="11" s="1"/>
  <c r="H28" i="11"/>
  <c r="D28" i="11" s="1"/>
  <c r="H65" i="11"/>
  <c r="D65" i="11" s="1"/>
  <c r="H54" i="11"/>
  <c r="D54" i="11" s="1"/>
  <c r="H102" i="4"/>
  <c r="D102" i="4" s="1"/>
  <c r="H60" i="4"/>
  <c r="D60" i="4" s="1"/>
  <c r="H57" i="4"/>
  <c r="D57" i="4" s="1"/>
  <c r="H31" i="4"/>
  <c r="D31" i="4" s="1"/>
  <c r="H101" i="4"/>
  <c r="D101" i="4" s="1"/>
  <c r="H61" i="4"/>
  <c r="D61" i="4" s="1"/>
  <c r="H30" i="4"/>
  <c r="D30" i="4" s="1"/>
  <c r="H25" i="4"/>
  <c r="D25" i="4" s="1"/>
  <c r="H93" i="4"/>
  <c r="D93" i="4" s="1"/>
  <c r="H59" i="4"/>
  <c r="D59" i="4" s="1"/>
  <c r="H41" i="4"/>
  <c r="D41" i="4" s="1"/>
  <c r="H39" i="4"/>
  <c r="D39" i="4" s="1"/>
  <c r="H64" i="4"/>
  <c r="D64" i="4" s="1"/>
  <c r="H82" i="4"/>
  <c r="D82" i="4" s="1"/>
  <c r="H4" i="4"/>
  <c r="D4" i="4" s="1"/>
  <c r="H49" i="4"/>
  <c r="D49" i="4" s="1"/>
  <c r="H42" i="4"/>
  <c r="D42" i="4" s="1"/>
  <c r="H36" i="4"/>
  <c r="D36" i="4" s="1"/>
  <c r="H27" i="4"/>
  <c r="D27" i="4" s="1"/>
  <c r="H13" i="4"/>
  <c r="D13" i="4" s="1"/>
  <c r="H69" i="8"/>
  <c r="D69" i="8" s="1"/>
  <c r="H29" i="8"/>
  <c r="D29" i="8" s="1"/>
  <c r="H15" i="6"/>
  <c r="D15" i="6" s="1"/>
  <c r="H7" i="6"/>
  <c r="D7" i="6" s="1"/>
  <c r="H17" i="6"/>
  <c r="D17" i="6" s="1"/>
  <c r="H12" i="6"/>
  <c r="D12" i="6" s="1"/>
  <c r="H16" i="6"/>
  <c r="D16" i="6" s="1"/>
  <c r="H27" i="6"/>
  <c r="D27" i="6" s="1"/>
  <c r="H22" i="6"/>
  <c r="D22" i="6" s="1"/>
  <c r="H25" i="6"/>
  <c r="D25" i="6" s="1"/>
  <c r="H30" i="6"/>
  <c r="D30" i="6" s="1"/>
  <c r="H5" i="11"/>
  <c r="D5" i="11" s="1"/>
  <c r="H49" i="11"/>
  <c r="D49" i="11" s="1"/>
  <c r="H20" i="11"/>
  <c r="D20" i="11" s="1"/>
  <c r="H15" i="11"/>
  <c r="D15" i="11" s="1"/>
  <c r="H62" i="11"/>
  <c r="D62" i="11" s="1"/>
  <c r="H35" i="11"/>
  <c r="D35" i="11" s="1"/>
  <c r="H38" i="11"/>
  <c r="D38" i="11" s="1"/>
  <c r="H52" i="11"/>
  <c r="D52" i="11" s="1"/>
  <c r="H9" i="11"/>
  <c r="D9" i="11" s="1"/>
  <c r="H50" i="11"/>
  <c r="D50" i="11" s="1"/>
  <c r="H4" i="11"/>
  <c r="D4" i="11" s="1"/>
  <c r="H29" i="11"/>
  <c r="D29" i="11" s="1"/>
  <c r="H18" i="11"/>
  <c r="D18" i="11" s="1"/>
  <c r="H40" i="11"/>
  <c r="D40" i="11" s="1"/>
  <c r="H27" i="11"/>
  <c r="D27" i="11" s="1"/>
  <c r="H60" i="11"/>
  <c r="D60" i="11" s="1"/>
  <c r="H57" i="11"/>
  <c r="D57" i="11" s="1"/>
  <c r="H22" i="11"/>
  <c r="D22" i="11" s="1"/>
  <c r="H25" i="11"/>
  <c r="D25" i="11" s="1"/>
  <c r="H11" i="11"/>
  <c r="D11" i="11" s="1"/>
  <c r="H17" i="11"/>
  <c r="D17" i="11" s="1"/>
  <c r="H63" i="11"/>
  <c r="D63" i="11" s="1"/>
  <c r="H61" i="11"/>
  <c r="D61" i="11" s="1"/>
  <c r="H8" i="11"/>
  <c r="D8" i="11" s="1"/>
  <c r="H67" i="11"/>
  <c r="D67" i="11" s="1"/>
  <c r="H13" i="11"/>
  <c r="D13" i="11" s="1"/>
  <c r="H10" i="11"/>
  <c r="D10" i="11" s="1"/>
  <c r="H47" i="11"/>
  <c r="D47" i="11" s="1"/>
  <c r="H64" i="11"/>
  <c r="D64" i="11" s="1"/>
  <c r="H46" i="11"/>
  <c r="D46" i="11" s="1"/>
  <c r="H48" i="11"/>
  <c r="D48" i="11" s="1"/>
  <c r="H41" i="11"/>
  <c r="D41" i="11" s="1"/>
  <c r="H21" i="11"/>
  <c r="D21" i="11" s="1"/>
  <c r="H39" i="11"/>
  <c r="D39" i="11" s="1"/>
  <c r="H53" i="11"/>
  <c r="D53" i="11" s="1"/>
  <c r="H56" i="11"/>
  <c r="D56" i="11" s="1"/>
  <c r="H26" i="11"/>
  <c r="D26" i="11" s="1"/>
  <c r="H34" i="11"/>
  <c r="D34" i="11" s="1"/>
  <c r="H7" i="11"/>
  <c r="D7" i="11" s="1"/>
  <c r="H45" i="11"/>
  <c r="D45" i="11" s="1"/>
  <c r="H42" i="11"/>
  <c r="D42" i="11" s="1"/>
  <c r="H66" i="11"/>
  <c r="D66" i="11" s="1"/>
  <c r="H14" i="9"/>
  <c r="D14" i="9" s="1"/>
  <c r="H19" i="9"/>
  <c r="D19" i="9" s="1"/>
  <c r="H33" i="9"/>
  <c r="D33" i="9" s="1"/>
  <c r="H44" i="9"/>
  <c r="D44" i="9" s="1"/>
  <c r="H4" i="9"/>
  <c r="D4" i="9" s="1"/>
  <c r="H20" i="6"/>
  <c r="D20" i="6" s="1"/>
  <c r="H53" i="8"/>
  <c r="D53" i="8" s="1"/>
  <c r="D56" i="8"/>
  <c r="H16" i="8"/>
  <c r="D16" i="8" s="1"/>
  <c r="H10" i="8"/>
  <c r="D10" i="8" s="1"/>
  <c r="H9" i="8"/>
  <c r="D9" i="8" s="1"/>
  <c r="H24" i="11"/>
  <c r="D24" i="11" s="1"/>
  <c r="H74" i="8"/>
  <c r="D74" i="8" s="1"/>
  <c r="H68" i="8"/>
  <c r="D68" i="8" s="1"/>
  <c r="D26" i="8"/>
  <c r="H30" i="8"/>
  <c r="D30" i="8" s="1"/>
  <c r="H16" i="9"/>
  <c r="D16" i="9" s="1"/>
  <c r="H48" i="9"/>
  <c r="D48" i="9" s="1"/>
  <c r="H13" i="9"/>
  <c r="D13" i="9" s="1"/>
  <c r="H15" i="8"/>
  <c r="D15" i="8" s="1"/>
  <c r="H14" i="8"/>
  <c r="D14" i="8" s="1"/>
  <c r="H13" i="8"/>
  <c r="D13" i="8" s="1"/>
  <c r="H42" i="8"/>
  <c r="D42" i="8" s="1"/>
  <c r="H11" i="8"/>
  <c r="D11" i="8" s="1"/>
  <c r="H8" i="8"/>
  <c r="D8" i="8" s="1"/>
</calcChain>
</file>

<file path=xl/sharedStrings.xml><?xml version="1.0" encoding="utf-8"?>
<sst xmlns="http://schemas.openxmlformats.org/spreadsheetml/2006/main" count="1071" uniqueCount="326">
  <si>
    <t>12 Gauge</t>
  </si>
  <si>
    <t>20 Gauge</t>
  </si>
  <si>
    <t>28 Gauge</t>
  </si>
  <si>
    <t>HOA TOTAL</t>
  </si>
  <si>
    <t>Leg 1</t>
  </si>
  <si>
    <t>Leg 2</t>
  </si>
  <si>
    <t>Leg 3</t>
  </si>
  <si>
    <t>RUNNING</t>
  </si>
  <si>
    <t>Leg 4</t>
  </si>
  <si>
    <t>Leg 5</t>
  </si>
  <si>
    <t>% Broke</t>
  </si>
  <si>
    <t>Total</t>
  </si>
  <si>
    <t>Doubles</t>
  </si>
  <si>
    <t xml:space="preserve">Top 4 scores </t>
  </si>
  <si>
    <t>Place</t>
  </si>
  <si>
    <t>Total after leg #6</t>
  </si>
  <si>
    <t>Top 4 scores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</si>
  <si>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</si>
  <si>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</si>
  <si>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</si>
  <si>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</si>
  <si>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</si>
  <si>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</si>
  <si>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</si>
  <si>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</si>
  <si>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</si>
  <si>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</si>
  <si>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</si>
  <si>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</si>
  <si>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</si>
  <si>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</si>
  <si>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FINALS</t>
  </si>
  <si>
    <t xml:space="preserve"> TOTAL</t>
  </si>
  <si>
    <t>JUNIORS</t>
  </si>
  <si>
    <t>LADIES</t>
  </si>
  <si>
    <t xml:space="preserve">Total </t>
  </si>
  <si>
    <t>TOTAL</t>
  </si>
  <si>
    <t xml:space="preserve">RUNNING </t>
  </si>
  <si>
    <t>TOTALS</t>
  </si>
  <si>
    <t>SUB-JUNIORS</t>
  </si>
  <si>
    <t>HOA</t>
  </si>
  <si>
    <t>RU</t>
  </si>
  <si>
    <t>SKEET Sub-Jr, Jr &amp; Ladies</t>
  </si>
  <si>
    <t>SPORTING CLAYS Sub-Jr, Jr &amp; Ladies</t>
  </si>
  <si>
    <t>ALL AROUND Sub-Jr, Jr &amp; Ladies</t>
  </si>
  <si>
    <t>5-STAND Sub-Jr, Jr &amp; Ladies</t>
  </si>
  <si>
    <t>Best 2</t>
  </si>
  <si>
    <t xml:space="preserve">Targets </t>
  </si>
  <si>
    <t>Targets</t>
  </si>
  <si>
    <t xml:space="preserve">Harlee </t>
  </si>
  <si>
    <t>Alexander</t>
  </si>
  <si>
    <t>James</t>
  </si>
  <si>
    <t>Anderson</t>
  </si>
  <si>
    <t>Patrick</t>
  </si>
  <si>
    <t>Robert</t>
  </si>
  <si>
    <t>Gary</t>
  </si>
  <si>
    <t>Anglin</t>
  </si>
  <si>
    <t>Mark</t>
  </si>
  <si>
    <t>Tim</t>
  </si>
  <si>
    <t>Balaski</t>
  </si>
  <si>
    <t>George</t>
  </si>
  <si>
    <t>John</t>
  </si>
  <si>
    <t>Cliff</t>
  </si>
  <si>
    <t>Danny</t>
  </si>
  <si>
    <t>Barraco</t>
  </si>
  <si>
    <t>Eric</t>
  </si>
  <si>
    <t>Beauchamp</t>
  </si>
  <si>
    <t>Becker</t>
  </si>
  <si>
    <t>Braden</t>
  </si>
  <si>
    <t>Bergman</t>
  </si>
  <si>
    <t>Jeff</t>
  </si>
  <si>
    <t>Michael</t>
  </si>
  <si>
    <t>Bradshaw</t>
  </si>
  <si>
    <t>Andrew</t>
  </si>
  <si>
    <t>Scott</t>
  </si>
  <si>
    <t>Bowman</t>
  </si>
  <si>
    <t>Gar</t>
  </si>
  <si>
    <t>Brammer</t>
  </si>
  <si>
    <t>Brent</t>
  </si>
  <si>
    <t>Luke</t>
  </si>
  <si>
    <t>Burris</t>
  </si>
  <si>
    <t>Prentiss</t>
  </si>
  <si>
    <t>Burt</t>
  </si>
  <si>
    <t>Richard</t>
  </si>
  <si>
    <t>Dave</t>
  </si>
  <si>
    <t>Cochrane</t>
  </si>
  <si>
    <t>Mike</t>
  </si>
  <si>
    <t>Cody</t>
  </si>
  <si>
    <t>Cook</t>
  </si>
  <si>
    <t>Nadim</t>
  </si>
  <si>
    <t>Gayla</t>
  </si>
  <si>
    <t>Cooper</t>
  </si>
  <si>
    <t>JR</t>
  </si>
  <si>
    <t>Savannah</t>
  </si>
  <si>
    <t>Linda</t>
  </si>
  <si>
    <t>Cordova</t>
  </si>
  <si>
    <t>Logan</t>
  </si>
  <si>
    <t>Crane</t>
  </si>
  <si>
    <t>Steve</t>
  </si>
  <si>
    <t>David</t>
  </si>
  <si>
    <t>Kevin</t>
  </si>
  <si>
    <t>Didway</t>
  </si>
  <si>
    <t>Thomas</t>
  </si>
  <si>
    <t>Drake</t>
  </si>
  <si>
    <t>Duarte</t>
  </si>
  <si>
    <t>Jaime</t>
  </si>
  <si>
    <t>Avery</t>
  </si>
  <si>
    <t>Duke</t>
  </si>
  <si>
    <t>Corbin</t>
  </si>
  <si>
    <t>Gavin</t>
  </si>
  <si>
    <t>Matthew</t>
  </si>
  <si>
    <t>Dutton</t>
  </si>
  <si>
    <t>Cade</t>
  </si>
  <si>
    <t>Faetche</t>
  </si>
  <si>
    <t>Carl</t>
  </si>
  <si>
    <t>Stan</t>
  </si>
  <si>
    <t>Dawn</t>
  </si>
  <si>
    <t>Fields</t>
  </si>
  <si>
    <t>Augusto</t>
  </si>
  <si>
    <t>Filipe</t>
  </si>
  <si>
    <t>Foster</t>
  </si>
  <si>
    <t>Fox</t>
  </si>
  <si>
    <t>Guigliano</t>
  </si>
  <si>
    <t>Josh</t>
  </si>
  <si>
    <t>Halbison</t>
  </si>
  <si>
    <t>Hall</t>
  </si>
  <si>
    <t>Randy</t>
  </si>
  <si>
    <t>Daniel</t>
  </si>
  <si>
    <t>Hetherington</t>
  </si>
  <si>
    <t>Jonnie</t>
  </si>
  <si>
    <t>Hoffman</t>
  </si>
  <si>
    <t>Holt</t>
  </si>
  <si>
    <t>Ron</t>
  </si>
  <si>
    <t>Honefenger</t>
  </si>
  <si>
    <t>Gerald</t>
  </si>
  <si>
    <t>Hughes</t>
  </si>
  <si>
    <t>Hunter</t>
  </si>
  <si>
    <t>Jordan</t>
  </si>
  <si>
    <t>Byron</t>
  </si>
  <si>
    <t>Justice</t>
  </si>
  <si>
    <t>Katz</t>
  </si>
  <si>
    <t>Rick</t>
  </si>
  <si>
    <t>King</t>
  </si>
  <si>
    <t>Knauss</t>
  </si>
  <si>
    <t>Bradley</t>
  </si>
  <si>
    <t>Joseph</t>
  </si>
  <si>
    <t>Lewis</t>
  </si>
  <si>
    <t>Lloyd</t>
  </si>
  <si>
    <t>Walter Louis</t>
  </si>
  <si>
    <t>Mabry</t>
  </si>
  <si>
    <t>Makepeace</t>
  </si>
  <si>
    <t>Glen</t>
  </si>
  <si>
    <t>Manis</t>
  </si>
  <si>
    <t>William</t>
  </si>
  <si>
    <t>Marshburn</t>
  </si>
  <si>
    <t>Massey</t>
  </si>
  <si>
    <t>Bob</t>
  </si>
  <si>
    <t>Mata</t>
  </si>
  <si>
    <t>Matulevich</t>
  </si>
  <si>
    <t>McCutcheon</t>
  </si>
  <si>
    <t>McDonald</t>
  </si>
  <si>
    <t>Foy</t>
  </si>
  <si>
    <t>Midkiff</t>
  </si>
  <si>
    <t>Miller</t>
  </si>
  <si>
    <t>Georgia</t>
  </si>
  <si>
    <t>Monk</t>
  </si>
  <si>
    <t>Moore</t>
  </si>
  <si>
    <t>Stephen</t>
  </si>
  <si>
    <t>Valerie</t>
  </si>
  <si>
    <t>Charles</t>
  </si>
  <si>
    <t>Moyse</t>
  </si>
  <si>
    <t>Justin</t>
  </si>
  <si>
    <t>Napier</t>
  </si>
  <si>
    <t>Nasser</t>
  </si>
  <si>
    <t>Jayme</t>
  </si>
  <si>
    <t>Netterville</t>
  </si>
  <si>
    <t>Kyle</t>
  </si>
  <si>
    <t>Propes</t>
  </si>
  <si>
    <t>Sharon</t>
  </si>
  <si>
    <t>Edwin</t>
  </si>
  <si>
    <t>Ramsey</t>
  </si>
  <si>
    <t>Reed</t>
  </si>
  <si>
    <t>Reid</t>
  </si>
  <si>
    <t>Renken</t>
  </si>
  <si>
    <t>Allen</t>
  </si>
  <si>
    <t>Rhoden</t>
  </si>
  <si>
    <t>Nicholas</t>
  </si>
  <si>
    <t>Sandra</t>
  </si>
  <si>
    <t>Rodriguez</t>
  </si>
  <si>
    <t>Rudolph</t>
  </si>
  <si>
    <t>Steven</t>
  </si>
  <si>
    <t>Walter</t>
  </si>
  <si>
    <t>Sims</t>
  </si>
  <si>
    <t>Aaron</t>
  </si>
  <si>
    <t>Slavik</t>
  </si>
  <si>
    <t>Byrne</t>
  </si>
  <si>
    <t xml:space="preserve">Brandon </t>
  </si>
  <si>
    <t>Nelson</t>
  </si>
  <si>
    <t>Christensen</t>
  </si>
  <si>
    <t xml:space="preserve">Harry </t>
  </si>
  <si>
    <t xml:space="preserve">William </t>
  </si>
  <si>
    <t>Edmunds</t>
  </si>
  <si>
    <t>Floyd</t>
  </si>
  <si>
    <t>Sam</t>
  </si>
  <si>
    <t>Furler</t>
  </si>
  <si>
    <t xml:space="preserve">Mike </t>
  </si>
  <si>
    <t>Greene</t>
  </si>
  <si>
    <t>Guthrie</t>
  </si>
  <si>
    <t>Kaleb</t>
  </si>
  <si>
    <t>Harmon</t>
  </si>
  <si>
    <t>Hicks</t>
  </si>
  <si>
    <t>Earl</t>
  </si>
  <si>
    <t>Hooper</t>
  </si>
  <si>
    <t>Monty</t>
  </si>
  <si>
    <t>Humpherys</t>
  </si>
  <si>
    <t xml:space="preserve">Lauren </t>
  </si>
  <si>
    <t>Lee</t>
  </si>
  <si>
    <t>Mason</t>
  </si>
  <si>
    <t xml:space="preserve">Tommy </t>
  </si>
  <si>
    <t>Mays</t>
  </si>
  <si>
    <t>Moller</t>
  </si>
  <si>
    <t xml:space="preserve">Georgia </t>
  </si>
  <si>
    <t>Charlie</t>
  </si>
  <si>
    <t>Morello</t>
  </si>
  <si>
    <t>Mossman</t>
  </si>
  <si>
    <t>Murray</t>
  </si>
  <si>
    <t>Myers</t>
  </si>
  <si>
    <t>Naeve</t>
  </si>
  <si>
    <t>Pang</t>
  </si>
  <si>
    <t>Shyuemin</t>
  </si>
  <si>
    <t xml:space="preserve">David </t>
  </si>
  <si>
    <t>Perryman</t>
  </si>
  <si>
    <t>Reyes</t>
  </si>
  <si>
    <t>Smith</t>
  </si>
  <si>
    <t>Taylor</t>
  </si>
  <si>
    <t>Goldie</t>
  </si>
  <si>
    <t>Teltschick</t>
  </si>
  <si>
    <t>Frank</t>
  </si>
  <si>
    <t>Trochesset</t>
  </si>
  <si>
    <t>Tschirhart</t>
  </si>
  <si>
    <t>Villar</t>
  </si>
  <si>
    <t>Dwight</t>
  </si>
  <si>
    <t>Vincent</t>
  </si>
  <si>
    <t>Wall</t>
  </si>
  <si>
    <t>Clark</t>
  </si>
  <si>
    <t>Walraven</t>
  </si>
  <si>
    <t>Ward</t>
  </si>
  <si>
    <t>Clay</t>
  </si>
  <si>
    <t>Whitfill</t>
  </si>
  <si>
    <t>Wilson</t>
  </si>
  <si>
    <t>Robin</t>
  </si>
  <si>
    <t>Woods</t>
  </si>
  <si>
    <t>Joel</t>
  </si>
  <si>
    <t>Yukon</t>
  </si>
  <si>
    <t>Billy</t>
  </si>
  <si>
    <t>Zaleski</t>
  </si>
  <si>
    <t>Ryan</t>
  </si>
  <si>
    <t>Zuerner</t>
  </si>
  <si>
    <t>Harlee</t>
  </si>
  <si>
    <t>Joe</t>
  </si>
  <si>
    <t>Ken</t>
  </si>
  <si>
    <t>Wells</t>
  </si>
  <si>
    <t>Wertz</t>
  </si>
  <si>
    <t>Williams</t>
  </si>
  <si>
    <t>Nyal</t>
  </si>
  <si>
    <t>Witham</t>
  </si>
  <si>
    <t>Bramer</t>
  </si>
  <si>
    <t>Johnnie</t>
  </si>
  <si>
    <t xml:space="preserve">Billy </t>
  </si>
  <si>
    <t>Lauren</t>
  </si>
  <si>
    <t xml:space="preserve">Valerie </t>
  </si>
  <si>
    <t>AAA CLASS</t>
  </si>
  <si>
    <t>AA CLASS</t>
  </si>
  <si>
    <t>A CLASS</t>
  </si>
  <si>
    <t>B CLASS</t>
  </si>
  <si>
    <t>C CLASS</t>
  </si>
  <si>
    <t>D CLASS</t>
  </si>
  <si>
    <t>E CLASS</t>
  </si>
  <si>
    <t>2019 BUCKLE TRACKER - SKEET</t>
  </si>
  <si>
    <t>MASTER CLASS</t>
  </si>
  <si>
    <t>F CLASS</t>
  </si>
  <si>
    <t>RED = SCORE LOCKED IN, CANNOT BE DROPPED</t>
  </si>
  <si>
    <t>2019 BUCKLE TRACKER - SPORTING CLAYS</t>
  </si>
  <si>
    <t xml:space="preserve">RED = SCORE LOCKED IN, CANNOT BE DROPPED </t>
  </si>
  <si>
    <t>2019 BUCKLE TRACKER - 5-STAND</t>
  </si>
  <si>
    <t>2019 BUCKLE TRACKER - ALL AROUND</t>
  </si>
  <si>
    <t>N/A</t>
  </si>
  <si>
    <t xml:space="preserve">Chuck </t>
  </si>
  <si>
    <t>Chuck</t>
  </si>
  <si>
    <t xml:space="preserve">Jack </t>
  </si>
  <si>
    <t>Green</t>
  </si>
  <si>
    <t>Best 4</t>
  </si>
  <si>
    <t>x</t>
  </si>
  <si>
    <t xml:space="preserve">Matthew </t>
  </si>
  <si>
    <t>CH</t>
  </si>
  <si>
    <t>NA</t>
  </si>
  <si>
    <t>1ST</t>
  </si>
  <si>
    <t>2ND</t>
  </si>
  <si>
    <t>M1st</t>
  </si>
  <si>
    <t>AAA2nd</t>
  </si>
  <si>
    <t>AAA1st</t>
  </si>
  <si>
    <t>M2nd</t>
  </si>
  <si>
    <t>AA 1st</t>
  </si>
  <si>
    <t>AA 2nd</t>
  </si>
  <si>
    <t>A 1st</t>
  </si>
  <si>
    <t>A 2nd</t>
  </si>
  <si>
    <t>B 1st</t>
  </si>
  <si>
    <t>B 2nd</t>
  </si>
  <si>
    <t>C 1st</t>
  </si>
  <si>
    <t>C 2nd</t>
  </si>
  <si>
    <t>D 1st</t>
  </si>
  <si>
    <t>D 2nd</t>
  </si>
  <si>
    <t>E 1st</t>
  </si>
  <si>
    <t>E 2nd</t>
  </si>
  <si>
    <t>AAA 1st</t>
  </si>
  <si>
    <t>AAA 2nd</t>
  </si>
  <si>
    <t>F 1st</t>
  </si>
  <si>
    <t>F 2nd</t>
  </si>
  <si>
    <t>M 1st</t>
  </si>
  <si>
    <t>M 2nd</t>
  </si>
  <si>
    <t>SJ 1ST</t>
  </si>
  <si>
    <t>SJ 2ND</t>
  </si>
  <si>
    <t>JR 1ST</t>
  </si>
  <si>
    <t>JR 2ND</t>
  </si>
  <si>
    <t>LY 1ST</t>
  </si>
  <si>
    <t>LY 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</si>
</sst>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53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3" borderId="0" xfId="0" applyFont="1" applyFill="1"/>
    <xf numFmtId="0" fontId="0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Border="1"/>
    <xf numFmtId="0" fontId="0" fillId="3" borderId="0" xfId="0" applyFont="1" applyFill="1" applyBorder="1" applyAlignment="1">
      <alignment horizontal="center"/>
    </xf>
    <xf numFmtId="0" fontId="0" fillId="3" borderId="1" xfId="0" applyFont="1" applyFill="1" applyBorder="1"/>
    <xf numFmtId="0" fontId="0" fillId="7" borderId="0" xfId="0" applyFont="1" applyFill="1"/>
    <xf numFmtId="0" fontId="4" fillId="3" borderId="0" xfId="0" applyFont="1" applyFill="1"/>
    <xf numFmtId="0" fontId="3" fillId="0" borderId="0" xfId="0" applyFont="1" applyFill="1" applyBorder="1" applyAlignment="1">
      <alignment horizontal="center"/>
    </xf>
    <xf numFmtId="10" fontId="3" fillId="3" borderId="0" xfId="1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0" fontId="12" fillId="0" borderId="0" xfId="0" applyFont="1"/>
    <xf numFmtId="0" fontId="11" fillId="0" borderId="0" xfId="0" applyFont="1" applyFill="1" applyAlignment="1">
      <alignment horizontal="center"/>
    </xf>
    <xf numFmtId="0" fontId="0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1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3" borderId="0" xfId="0" applyFont="1" applyFill="1"/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3" borderId="0" xfId="0" applyFont="1" applyFill="1"/>
    <xf numFmtId="0" fontId="0" fillId="3" borderId="0" xfId="0" applyFill="1"/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0" fontId="3" fillId="3" borderId="0" xfId="1" applyNumberFormat="1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1" fillId="7" borderId="1" xfId="0" applyFont="1" applyFill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/>
    <xf numFmtId="10" fontId="3" fillId="0" borderId="2" xfId="1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7" borderId="2" xfId="0" applyFont="1" applyFill="1" applyBorder="1"/>
    <xf numFmtId="0" fontId="8" fillId="7" borderId="2" xfId="0" applyFont="1" applyFill="1" applyBorder="1"/>
    <xf numFmtId="0" fontId="1" fillId="0" borderId="3" xfId="0" applyFont="1" applyBorder="1" applyAlignment="1">
      <alignment horizontal="center"/>
    </xf>
    <xf numFmtId="0" fontId="3" fillId="0" borderId="3" xfId="0" applyFont="1" applyFill="1" applyBorder="1"/>
    <xf numFmtId="10" fontId="3" fillId="0" borderId="3" xfId="1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7" borderId="3" xfId="0" applyFont="1" applyFill="1" applyBorder="1"/>
    <xf numFmtId="0" fontId="3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1" fillId="0" borderId="3" xfId="0" applyFont="1" applyFill="1" applyBorder="1"/>
    <xf numFmtId="0" fontId="1" fillId="0" borderId="2" xfId="0" applyFont="1" applyFill="1" applyBorder="1"/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3" fillId="0" borderId="4" xfId="0" applyFont="1" applyFill="1" applyBorder="1"/>
    <xf numFmtId="10" fontId="3" fillId="0" borderId="4" xfId="1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6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1" fillId="0" borderId="2" xfId="0" applyFont="1" applyBorder="1"/>
    <xf numFmtId="0" fontId="12" fillId="0" borderId="2" xfId="0" applyFont="1" applyBorder="1"/>
    <xf numFmtId="10" fontId="3" fillId="0" borderId="8" xfId="1" applyNumberFormat="1" applyFont="1" applyBorder="1" applyAlignment="1">
      <alignment horizontal="center"/>
    </xf>
    <xf numFmtId="10" fontId="3" fillId="0" borderId="9" xfId="1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4" fillId="0" borderId="10" xfId="0" applyFont="1" applyBorder="1"/>
    <xf numFmtId="0" fontId="12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3" borderId="0" xfId="0" applyFont="1" applyFill="1" applyBorder="1"/>
    <xf numFmtId="0" fontId="14" fillId="0" borderId="0" xfId="0" applyFont="1" applyBorder="1"/>
    <xf numFmtId="0" fontId="1" fillId="0" borderId="13" xfId="0" applyFont="1" applyBorder="1" applyAlignment="1">
      <alignment horizontal="center"/>
    </xf>
    <xf numFmtId="0" fontId="3" fillId="0" borderId="13" xfId="0" applyFont="1" applyFill="1" applyBorder="1"/>
    <xf numFmtId="10" fontId="3" fillId="0" borderId="13" xfId="1" applyNumberFormat="1" applyFont="1" applyBorder="1" applyAlignment="1">
      <alignment horizontal="center"/>
    </xf>
    <xf numFmtId="0" fontId="3" fillId="0" borderId="13" xfId="1" applyNumberFormat="1" applyFont="1" applyBorder="1" applyAlignment="1">
      <alignment horizontal="center"/>
    </xf>
    <xf numFmtId="10" fontId="3" fillId="0" borderId="14" xfId="1" applyNumberFormat="1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0" fontId="3" fillId="0" borderId="17" xfId="1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3" fillId="0" borderId="3" xfId="0" applyFont="1" applyBorder="1"/>
    <xf numFmtId="0" fontId="12" fillId="0" borderId="19" xfId="0" applyFont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0" fontId="3" fillId="10" borderId="2" xfId="0" applyFont="1" applyFill="1" applyBorder="1"/>
    <xf numFmtId="10" fontId="3" fillId="10" borderId="2" xfId="1" applyNumberFormat="1" applyFont="1" applyFill="1" applyBorder="1" applyAlignment="1">
      <alignment horizontal="center"/>
    </xf>
    <xf numFmtId="0" fontId="3" fillId="10" borderId="2" xfId="1" applyNumberFormat="1" applyFont="1" applyFill="1" applyBorder="1" applyAlignment="1">
      <alignment horizontal="center"/>
    </xf>
    <xf numFmtId="10" fontId="3" fillId="10" borderId="9" xfId="1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3" xfId="0" applyFont="1" applyFill="1" applyBorder="1"/>
    <xf numFmtId="0" fontId="17" fillId="0" borderId="18" xfId="0" applyFont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4" fillId="0" borderId="0" xfId="0" applyFont="1" applyBorder="1"/>
    <xf numFmtId="0" fontId="3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7" borderId="9" xfId="0" applyFont="1" applyFill="1" applyBorder="1"/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7" borderId="18" xfId="0" applyFont="1" applyFill="1" applyBorder="1"/>
    <xf numFmtId="0" fontId="0" fillId="7" borderId="10" xfId="0" applyFont="1" applyFill="1" applyBorder="1"/>
    <xf numFmtId="0" fontId="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0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7" borderId="15" xfId="0" applyFont="1" applyFill="1" applyBorder="1"/>
    <xf numFmtId="0" fontId="3" fillId="0" borderId="13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1" fillId="0" borderId="13" xfId="0" applyFont="1" applyBorder="1"/>
    <xf numFmtId="0" fontId="12" fillId="0" borderId="15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20" xfId="0" applyFont="1" applyBorder="1"/>
    <xf numFmtId="0" fontId="1" fillId="0" borderId="20" xfId="0" applyFont="1" applyBorder="1" applyAlignment="1">
      <alignment horizontal="center"/>
    </xf>
    <xf numFmtId="0" fontId="3" fillId="3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20" xfId="0" applyFont="1" applyBorder="1"/>
    <xf numFmtId="0" fontId="0" fillId="3" borderId="20" xfId="0" applyFont="1" applyFill="1" applyBorder="1"/>
    <xf numFmtId="0" fontId="4" fillId="0" borderId="20" xfId="0" applyFont="1" applyBorder="1"/>
    <xf numFmtId="0" fontId="3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6" fillId="9" borderId="5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7" borderId="10" xfId="0" applyFont="1" applyFill="1" applyBorder="1"/>
    <xf numFmtId="0" fontId="3" fillId="7" borderId="18" xfId="0" applyFont="1" applyFill="1" applyBorder="1"/>
    <xf numFmtId="0" fontId="10" fillId="5" borderId="6" xfId="0" applyFont="1" applyFill="1" applyBorder="1" applyAlignment="1">
      <alignment vertical="center"/>
    </xf>
    <xf numFmtId="0" fontId="0" fillId="5" borderId="6" xfId="0" applyFont="1" applyFill="1" applyBorder="1"/>
    <xf numFmtId="0" fontId="19" fillId="9" borderId="6" xfId="0" applyFont="1" applyFill="1" applyBorder="1" applyAlignment="1">
      <alignment vertical="center"/>
    </xf>
    <xf numFmtId="0" fontId="20" fillId="6" borderId="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9" fillId="4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3" fillId="3" borderId="0" xfId="0" applyFont="1" applyFill="1" applyBorder="1"/>
    <xf numFmtId="10" fontId="7" fillId="3" borderId="0" xfId="1" applyNumberFormat="1" applyFont="1" applyFill="1" applyBorder="1" applyAlignment="1">
      <alignment horizontal="center"/>
    </xf>
    <xf numFmtId="0" fontId="12" fillId="0" borderId="2" xfId="0" applyFont="1" applyFill="1" applyBorder="1"/>
    <xf numFmtId="0" fontId="11" fillId="0" borderId="2" xfId="0" applyFont="1" applyFill="1" applyBorder="1"/>
    <xf numFmtId="0" fontId="11" fillId="0" borderId="2" xfId="0" applyFont="1" applyBorder="1"/>
    <xf numFmtId="0" fontId="3" fillId="0" borderId="9" xfId="0" applyFont="1" applyBorder="1"/>
    <xf numFmtId="0" fontId="3" fillId="0" borderId="9" xfId="0" applyFont="1" applyFill="1" applyBorder="1"/>
    <xf numFmtId="0" fontId="0" fillId="6" borderId="6" xfId="0" applyFont="1" applyFill="1" applyBorder="1"/>
    <xf numFmtId="0" fontId="3" fillId="0" borderId="9" xfId="0" applyFont="1" applyFill="1" applyBorder="1" applyAlignment="1">
      <alignment horizontal="center"/>
    </xf>
    <xf numFmtId="0" fontId="10" fillId="8" borderId="6" xfId="0" applyFont="1" applyFill="1" applyBorder="1" applyAlignment="1"/>
    <xf numFmtId="0" fontId="0" fillId="5" borderId="0" xfId="0" applyFont="1" applyFill="1" applyBorder="1"/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/>
    <xf numFmtId="0" fontId="0" fillId="3" borderId="0" xfId="0" applyFill="1" applyBorder="1"/>
    <xf numFmtId="0" fontId="14" fillId="0" borderId="0" xfId="0" applyFont="1" applyFill="1" applyBorder="1"/>
    <xf numFmtId="0" fontId="0" fillId="3" borderId="0" xfId="0" applyNumberFormat="1" applyFont="1" applyFill="1" applyBorder="1"/>
    <xf numFmtId="0" fontId="3" fillId="3" borderId="0" xfId="0" applyNumberFormat="1" applyFont="1" applyFill="1" applyBorder="1"/>
    <xf numFmtId="0" fontId="1" fillId="0" borderId="13" xfId="0" applyFont="1" applyFill="1" applyBorder="1" applyAlignment="1">
      <alignment horizontal="center"/>
    </xf>
    <xf numFmtId="0" fontId="3" fillId="0" borderId="14" xfId="0" applyFont="1" applyBorder="1"/>
    <xf numFmtId="0" fontId="11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4" borderId="22" xfId="0" applyFont="1" applyFill="1" applyBorder="1"/>
    <xf numFmtId="0" fontId="12" fillId="0" borderId="3" xfId="0" applyFont="1" applyBorder="1"/>
    <xf numFmtId="0" fontId="11" fillId="0" borderId="3" xfId="0" applyFont="1" applyBorder="1"/>
    <xf numFmtId="0" fontId="3" fillId="0" borderId="17" xfId="0" applyFont="1" applyFill="1" applyBorder="1"/>
    <xf numFmtId="0" fontId="3" fillId="0" borderId="17" xfId="0" applyFont="1" applyFill="1" applyBorder="1" applyAlignment="1">
      <alignment horizontal="center"/>
    </xf>
    <xf numFmtId="0" fontId="4" fillId="3" borderId="0" xfId="0" applyFont="1" applyFill="1" applyBorder="1"/>
    <xf numFmtId="0" fontId="0" fillId="7" borderId="23" xfId="0" applyFont="1" applyFill="1" applyBorder="1"/>
    <xf numFmtId="0" fontId="0" fillId="0" borderId="2" xfId="0" applyFont="1" applyBorder="1" applyAlignment="1">
      <alignment horizontal="center"/>
    </xf>
    <xf numFmtId="0" fontId="16" fillId="4" borderId="25" xfId="0" applyFont="1" applyFill="1" applyBorder="1" applyAlignment="1">
      <alignment vertical="center"/>
    </xf>
    <xf numFmtId="0" fontId="3" fillId="0" borderId="23" xfId="0" applyFont="1" applyBorder="1"/>
    <xf numFmtId="0" fontId="1" fillId="0" borderId="26" xfId="0" applyFont="1" applyBorder="1" applyAlignment="1">
      <alignment horizontal="center" vertical="center"/>
    </xf>
    <xf numFmtId="0" fontId="0" fillId="0" borderId="3" xfId="0" applyFont="1" applyBorder="1"/>
    <xf numFmtId="0" fontId="4" fillId="0" borderId="27" xfId="0" applyFont="1" applyBorder="1"/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7" borderId="33" xfId="0" applyFont="1" applyFill="1" applyBorder="1"/>
    <xf numFmtId="0" fontId="3" fillId="0" borderId="34" xfId="0" applyFont="1" applyBorder="1"/>
    <xf numFmtId="0" fontId="3" fillId="0" borderId="32" xfId="0" applyFont="1" applyBorder="1"/>
    <xf numFmtId="0" fontId="3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3" fillId="0" borderId="31" xfId="0" applyFont="1" applyBorder="1"/>
    <xf numFmtId="0" fontId="0" fillId="0" borderId="36" xfId="0" applyFont="1" applyBorder="1"/>
    <xf numFmtId="0" fontId="0" fillId="0" borderId="31" xfId="0" applyFont="1" applyBorder="1"/>
    <xf numFmtId="0" fontId="4" fillId="0" borderId="3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7" borderId="20" xfId="0" applyFont="1" applyFill="1" applyBorder="1"/>
    <xf numFmtId="0" fontId="12" fillId="0" borderId="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7" borderId="33" xfId="0" applyFont="1" applyFill="1" applyBorder="1"/>
    <xf numFmtId="0" fontId="11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" fillId="7" borderId="15" xfId="0" applyFont="1" applyFill="1" applyBorder="1"/>
    <xf numFmtId="0" fontId="3" fillId="7" borderId="0" xfId="0" applyFont="1" applyFill="1" applyBorder="1"/>
    <xf numFmtId="0" fontId="0" fillId="0" borderId="13" xfId="0" applyFont="1" applyBorder="1"/>
    <xf numFmtId="0" fontId="13" fillId="3" borderId="2" xfId="0" applyFont="1" applyFill="1" applyBorder="1" applyAlignment="1">
      <alignment horizontal="left"/>
    </xf>
    <xf numFmtId="0" fontId="3" fillId="7" borderId="18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A69"/>
  <sheetViews>
    <sheetView tabSelected="1" zoomScale="80" zoomScaleNormal="80" workbookViewId="0">
      <pane ySplit="3" topLeftCell="A4" activePane="bottomLeft" state="frozen"/>
      <selection pane="bottomLeft" activeCell="N66" sqref="N66"/>
    </sheetView>
  </sheetViews>
  <sheetFormatPr defaultRowHeight="18.75" x14ac:dyDescent="0.3"/>
  <cols>
    <col min="1" max="1" width="14.7109375" customWidth="1"/>
    <col min="2" max="2" width="17.85546875" customWidth="1"/>
    <col min="3" max="3" width="20" customWidth="1"/>
    <col min="4" max="6" width="13.42578125" hidden="1" customWidth="1"/>
    <col min="7" max="7" width="2.85546875" hidden="1" customWidth="1"/>
    <col min="8" max="8" width="13.42578125" hidden="1" customWidth="1"/>
    <col min="9" max="9" width="2.85546875" customWidth="1"/>
    <col min="10" max="10" width="11.7109375" style="54" customWidth="1"/>
    <col min="11" max="11" width="2.85546875" style="54" customWidth="1"/>
    <col min="12" max="12" width="11.7109375" style="54" customWidth="1"/>
    <col min="13" max="13" width="2.85546875" style="54" customWidth="1"/>
    <col min="14" max="14" width="11.7109375" style="54" customWidth="1"/>
    <col min="15" max="15" width="2.85546875" style="54" customWidth="1"/>
    <col min="16" max="16" width="11.7109375" style="82" customWidth="1"/>
    <col min="17" max="17" width="2.85546875" customWidth="1"/>
    <col min="18" max="18" width="11.7109375" customWidth="1"/>
    <col min="19" max="19" width="2.85546875" customWidth="1"/>
    <col min="20" max="20" width="11.7109375" style="300" customWidth="1"/>
    <col min="21" max="21" width="9.140625" hidden="1" customWidth="1"/>
    <col min="22" max="22" width="2.85546875" hidden="1" customWidth="1"/>
    <col min="23" max="23" width="20.28515625" hidden="1" customWidth="1"/>
    <col min="24" max="24" width="2.85546875" customWidth="1"/>
    <col min="25" max="25" width="16" style="56" customWidth="1"/>
    <col min="26" max="26" width="2.85546875" customWidth="1"/>
    <col min="27" max="27" width="11.5703125" style="56" customWidth="1"/>
    <col min="28" max="28" width="9.140625" customWidth="1"/>
  </cols>
  <sheetData>
    <row r="1" spans="1:27" ht="33.75" customHeight="1" thickBot="1" x14ac:dyDescent="0.3">
      <c r="A1" s="117" t="s">
        <v>281</v>
      </c>
      <c r="B1" s="231"/>
      <c r="C1" s="118"/>
      <c r="D1" s="335" t="s">
        <v>278</v>
      </c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6"/>
    </row>
    <row r="2" spans="1:27" x14ac:dyDescent="0.3">
      <c r="A2" s="277"/>
      <c r="B2" s="278"/>
      <c r="C2" s="275"/>
      <c r="D2" s="1" t="s">
        <v>35</v>
      </c>
      <c r="E2" s="281" t="s">
        <v>291</v>
      </c>
      <c r="F2" s="1" t="s">
        <v>291</v>
      </c>
      <c r="G2" s="2"/>
      <c r="H2" s="3" t="s">
        <v>7</v>
      </c>
      <c r="I2" s="2"/>
      <c r="J2" s="284" t="s">
        <v>4</v>
      </c>
      <c r="K2" s="58"/>
      <c r="L2" s="284" t="s">
        <v>5</v>
      </c>
      <c r="M2" s="58"/>
      <c r="N2" s="52" t="s">
        <v>6</v>
      </c>
      <c r="O2" s="58"/>
      <c r="P2" s="285" t="s">
        <v>8</v>
      </c>
      <c r="Q2" s="2"/>
      <c r="R2" s="286" t="s">
        <v>9</v>
      </c>
      <c r="S2" s="2"/>
      <c r="T2" s="45" t="s">
        <v>31</v>
      </c>
      <c r="U2" s="24"/>
      <c r="V2" s="28"/>
      <c r="W2" s="35"/>
      <c r="X2" s="26"/>
      <c r="Y2" s="301"/>
      <c r="Z2" s="26"/>
      <c r="AA2" s="301"/>
    </row>
    <row r="3" spans="1:27" ht="19.5" thickBot="1" x14ac:dyDescent="0.35">
      <c r="A3" s="279"/>
      <c r="B3" s="274"/>
      <c r="C3" s="274"/>
      <c r="D3" s="8" t="s">
        <v>10</v>
      </c>
      <c r="E3" s="283" t="s">
        <v>48</v>
      </c>
      <c r="F3" s="280" t="s">
        <v>10</v>
      </c>
      <c r="G3" s="6"/>
      <c r="H3" s="5" t="s">
        <v>32</v>
      </c>
      <c r="I3" s="6"/>
      <c r="J3" s="53" t="s">
        <v>0</v>
      </c>
      <c r="K3" s="60"/>
      <c r="L3" s="53" t="s">
        <v>1</v>
      </c>
      <c r="M3" s="60"/>
      <c r="N3" s="218" t="s">
        <v>2</v>
      </c>
      <c r="O3" s="60"/>
      <c r="P3" s="7" t="s">
        <v>12</v>
      </c>
      <c r="Q3" s="6"/>
      <c r="R3" s="7" t="s">
        <v>1</v>
      </c>
      <c r="S3" s="6"/>
      <c r="T3" s="220" t="s">
        <v>0</v>
      </c>
      <c r="U3" s="29"/>
      <c r="V3" s="27"/>
      <c r="W3" s="75" t="s">
        <v>15</v>
      </c>
      <c r="X3" s="6"/>
      <c r="Y3" s="302" t="s">
        <v>13</v>
      </c>
      <c r="Z3" s="6"/>
      <c r="AA3" s="302" t="s">
        <v>14</v>
      </c>
    </row>
    <row r="4" spans="1:27" ht="19.5" thickTop="1" x14ac:dyDescent="0.3">
      <c r="A4" s="96" t="s">
        <v>40</v>
      </c>
      <c r="B4" s="97" t="s">
        <v>196</v>
      </c>
      <c r="C4" s="97" t="s">
        <v>112</v>
      </c>
      <c r="D4" s="98">
        <f>H4/U4</f>
        <v>1.1839999999999999</v>
      </c>
      <c r="E4" s="99">
        <v>793</v>
      </c>
      <c r="F4" s="98">
        <f>E4/800</f>
        <v>0.99124999999999996</v>
      </c>
      <c r="G4" s="38"/>
      <c r="H4" s="15">
        <f>SUM(J4,L4,N4,P4,R4,T4)</f>
        <v>1184</v>
      </c>
      <c r="I4" s="11"/>
      <c r="J4" s="100">
        <v>199</v>
      </c>
      <c r="K4" s="61"/>
      <c r="L4" s="327">
        <v>197</v>
      </c>
      <c r="M4" s="61"/>
      <c r="N4" s="100">
        <v>198</v>
      </c>
      <c r="O4" s="61"/>
      <c r="P4" s="101">
        <v>193</v>
      </c>
      <c r="Q4" s="26"/>
      <c r="R4" s="102">
        <v>199</v>
      </c>
      <c r="S4" s="26"/>
      <c r="T4" s="299">
        <v>198</v>
      </c>
      <c r="U4" s="24">
        <v>1000</v>
      </c>
      <c r="V4" s="28"/>
      <c r="W4" s="103"/>
      <c r="X4" s="26"/>
      <c r="Y4" s="303">
        <v>794</v>
      </c>
      <c r="Z4" s="26"/>
      <c r="AA4" s="303" t="s">
        <v>294</v>
      </c>
    </row>
    <row r="5" spans="1:27" x14ac:dyDescent="0.3">
      <c r="A5" s="83" t="s">
        <v>41</v>
      </c>
      <c r="B5" s="84" t="s">
        <v>171</v>
      </c>
      <c r="C5" s="84" t="s">
        <v>172</v>
      </c>
      <c r="D5" s="85">
        <f>H5/U5</f>
        <v>1.23</v>
      </c>
      <c r="E5" s="91">
        <v>787</v>
      </c>
      <c r="F5" s="85">
        <f>E5/800</f>
        <v>0.98375000000000001</v>
      </c>
      <c r="G5" s="38"/>
      <c r="H5" s="15">
        <f>SUM(J5,L5,N5,P5,R5,T5)</f>
        <v>984</v>
      </c>
      <c r="I5" s="11"/>
      <c r="J5" s="88">
        <v>199</v>
      </c>
      <c r="K5" s="61"/>
      <c r="L5" s="89"/>
      <c r="M5" s="61"/>
      <c r="N5" s="88">
        <v>197</v>
      </c>
      <c r="O5" s="61"/>
      <c r="P5" s="90">
        <v>193</v>
      </c>
      <c r="Q5" s="26"/>
      <c r="R5" s="91">
        <v>198</v>
      </c>
      <c r="S5" s="26"/>
      <c r="T5" s="89">
        <v>197</v>
      </c>
      <c r="U5" s="24">
        <v>800</v>
      </c>
      <c r="V5" s="28"/>
      <c r="W5" s="94"/>
      <c r="X5" s="26"/>
      <c r="Y5" s="304">
        <v>791</v>
      </c>
      <c r="Z5" s="26"/>
      <c r="AA5" s="304" t="s">
        <v>41</v>
      </c>
    </row>
    <row r="6" spans="1:27" x14ac:dyDescent="0.3">
      <c r="A6" s="72" t="s">
        <v>271</v>
      </c>
      <c r="B6" s="9"/>
      <c r="C6" s="9"/>
      <c r="D6" s="38"/>
      <c r="E6" s="49"/>
      <c r="F6" s="38"/>
      <c r="G6" s="38"/>
      <c r="H6" s="11"/>
      <c r="I6" s="11"/>
      <c r="J6" s="70"/>
      <c r="K6" s="61"/>
      <c r="L6" s="70"/>
      <c r="M6" s="61"/>
      <c r="N6" s="61"/>
      <c r="O6" s="61"/>
      <c r="P6" s="11"/>
      <c r="Q6" s="11"/>
      <c r="R6" s="11"/>
      <c r="S6" s="11"/>
      <c r="T6" s="61"/>
      <c r="U6" s="28"/>
      <c r="V6" s="28"/>
      <c r="W6" s="26"/>
      <c r="X6" s="26"/>
      <c r="Y6" s="61"/>
      <c r="Z6" s="26"/>
      <c r="AA6" s="64"/>
    </row>
    <row r="7" spans="1:27" x14ac:dyDescent="0.3">
      <c r="A7" s="83" t="s">
        <v>17</v>
      </c>
      <c r="B7" s="84" t="s">
        <v>53</v>
      </c>
      <c r="C7" s="84" t="s">
        <v>195</v>
      </c>
      <c r="D7" s="85">
        <f t="shared" ref="D7:D13" si="0">H7/U7</f>
        <v>1.179</v>
      </c>
      <c r="E7" s="87">
        <v>790</v>
      </c>
      <c r="F7" s="85">
        <f t="shared" ref="F7:F13" si="1">E7/800</f>
        <v>0.98750000000000004</v>
      </c>
      <c r="G7" s="38"/>
      <c r="H7" s="15">
        <f t="shared" ref="H7:H13" si="2">SUM(J7,L7,N7,P7,R7,T7)</f>
        <v>1179</v>
      </c>
      <c r="I7" s="11"/>
      <c r="J7" s="89">
        <v>196</v>
      </c>
      <c r="K7" s="61"/>
      <c r="L7" s="88">
        <v>199</v>
      </c>
      <c r="M7" s="70"/>
      <c r="N7" s="88">
        <v>196</v>
      </c>
      <c r="O7" s="61"/>
      <c r="P7" s="90">
        <v>193</v>
      </c>
      <c r="Q7" s="11"/>
      <c r="R7" s="91">
        <v>199</v>
      </c>
      <c r="S7" s="11"/>
      <c r="T7" s="305">
        <v>196</v>
      </c>
      <c r="U7" s="24">
        <v>1000</v>
      </c>
      <c r="V7" s="28"/>
      <c r="W7" s="95"/>
      <c r="X7" s="69"/>
      <c r="Y7" s="304">
        <v>790</v>
      </c>
      <c r="Z7" s="69"/>
      <c r="AA7" s="304" t="s">
        <v>300</v>
      </c>
    </row>
    <row r="8" spans="1:27" x14ac:dyDescent="0.3">
      <c r="A8" s="83" t="s">
        <v>18</v>
      </c>
      <c r="B8" s="84" t="s">
        <v>60</v>
      </c>
      <c r="C8" s="84" t="s">
        <v>225</v>
      </c>
      <c r="D8" s="85">
        <f t="shared" si="0"/>
        <v>1.2212499999999999</v>
      </c>
      <c r="E8" s="87">
        <v>782</v>
      </c>
      <c r="F8" s="85">
        <f t="shared" si="1"/>
        <v>0.97750000000000004</v>
      </c>
      <c r="G8" s="38"/>
      <c r="H8" s="15">
        <f t="shared" si="2"/>
        <v>977</v>
      </c>
      <c r="I8" s="11"/>
      <c r="J8" s="88">
        <v>199</v>
      </c>
      <c r="K8" s="61"/>
      <c r="L8" s="88">
        <v>198</v>
      </c>
      <c r="M8" s="61"/>
      <c r="N8" s="89"/>
      <c r="O8" s="61"/>
      <c r="P8" s="306">
        <v>192</v>
      </c>
      <c r="Q8" s="11"/>
      <c r="R8" s="89">
        <v>193</v>
      </c>
      <c r="S8" s="11"/>
      <c r="T8" s="106">
        <v>195</v>
      </c>
      <c r="U8" s="24">
        <v>800</v>
      </c>
      <c r="V8" s="28"/>
      <c r="W8" s="94"/>
      <c r="X8" s="26"/>
      <c r="Y8" s="304">
        <v>785</v>
      </c>
      <c r="Z8" s="26"/>
      <c r="AA8" s="304" t="s">
        <v>299</v>
      </c>
    </row>
    <row r="9" spans="1:27" x14ac:dyDescent="0.3">
      <c r="A9" s="83" t="s">
        <v>19</v>
      </c>
      <c r="B9" s="104" t="s">
        <v>200</v>
      </c>
      <c r="C9" s="104" t="s">
        <v>201</v>
      </c>
      <c r="D9" s="85">
        <f t="shared" si="0"/>
        <v>1.1639999999999999</v>
      </c>
      <c r="E9" s="87">
        <v>781</v>
      </c>
      <c r="F9" s="85">
        <f t="shared" si="1"/>
        <v>0.97624999999999995</v>
      </c>
      <c r="G9" s="38"/>
      <c r="H9" s="15">
        <f t="shared" si="2"/>
        <v>1164</v>
      </c>
      <c r="I9" s="11"/>
      <c r="J9" s="88">
        <v>195</v>
      </c>
      <c r="K9" s="70"/>
      <c r="L9" s="88">
        <v>198</v>
      </c>
      <c r="M9" s="61"/>
      <c r="N9" s="306">
        <v>191</v>
      </c>
      <c r="O9" s="61"/>
      <c r="P9" s="90">
        <v>189</v>
      </c>
      <c r="Q9" s="11"/>
      <c r="R9" s="91">
        <v>197</v>
      </c>
      <c r="S9" s="11"/>
      <c r="T9" s="106">
        <v>194</v>
      </c>
      <c r="U9" s="24">
        <v>1000</v>
      </c>
      <c r="V9" s="28"/>
      <c r="W9" s="94"/>
      <c r="X9" s="46"/>
      <c r="Y9" s="304">
        <v>784</v>
      </c>
      <c r="Z9" s="26"/>
      <c r="AA9" s="304"/>
    </row>
    <row r="10" spans="1:27" x14ac:dyDescent="0.3">
      <c r="A10" s="83" t="s">
        <v>20</v>
      </c>
      <c r="B10" s="104" t="s">
        <v>136</v>
      </c>
      <c r="C10" s="104" t="s">
        <v>201</v>
      </c>
      <c r="D10" s="85">
        <f t="shared" si="0"/>
        <v>0.96499999999999997</v>
      </c>
      <c r="E10" s="87">
        <v>779</v>
      </c>
      <c r="F10" s="85">
        <f t="shared" si="1"/>
        <v>0.97375</v>
      </c>
      <c r="G10" s="38"/>
      <c r="H10" s="15">
        <f t="shared" si="2"/>
        <v>965</v>
      </c>
      <c r="I10" s="11"/>
      <c r="J10" s="89">
        <v>192</v>
      </c>
      <c r="K10" s="61"/>
      <c r="L10" s="88">
        <v>195</v>
      </c>
      <c r="M10" s="70"/>
      <c r="N10" s="88">
        <v>195</v>
      </c>
      <c r="O10" s="61"/>
      <c r="P10" s="90">
        <v>186</v>
      </c>
      <c r="Q10" s="11"/>
      <c r="R10" s="91">
        <v>197</v>
      </c>
      <c r="S10" s="11"/>
      <c r="T10" s="106"/>
      <c r="U10" s="24">
        <v>1000</v>
      </c>
      <c r="V10" s="28"/>
      <c r="W10" s="94"/>
      <c r="X10" s="26"/>
      <c r="Y10" s="304">
        <v>779</v>
      </c>
      <c r="Z10" s="26"/>
      <c r="AA10" s="304"/>
    </row>
    <row r="11" spans="1:27" x14ac:dyDescent="0.3">
      <c r="A11" s="83" t="s">
        <v>21</v>
      </c>
      <c r="B11" s="84" t="s">
        <v>147</v>
      </c>
      <c r="C11" s="84" t="s">
        <v>142</v>
      </c>
      <c r="D11" s="85">
        <f t="shared" si="0"/>
        <v>1.139</v>
      </c>
      <c r="E11" s="86">
        <v>776</v>
      </c>
      <c r="F11" s="85">
        <f t="shared" si="1"/>
        <v>0.97</v>
      </c>
      <c r="G11" s="38"/>
      <c r="H11" s="15">
        <f t="shared" si="2"/>
        <v>1139</v>
      </c>
      <c r="I11" s="11"/>
      <c r="J11" s="88">
        <v>195</v>
      </c>
      <c r="K11" s="61"/>
      <c r="L11" s="89">
        <v>193</v>
      </c>
      <c r="M11" s="61"/>
      <c r="N11" s="88">
        <v>195</v>
      </c>
      <c r="O11" s="61"/>
      <c r="P11" s="90">
        <v>176</v>
      </c>
      <c r="Q11" s="26"/>
      <c r="R11" s="93">
        <v>193</v>
      </c>
      <c r="S11" s="26"/>
      <c r="T11" s="305">
        <v>187</v>
      </c>
      <c r="U11" s="24">
        <v>1000</v>
      </c>
      <c r="V11" s="28"/>
      <c r="W11" s="94"/>
      <c r="X11" s="26"/>
      <c r="Y11" s="304">
        <v>776</v>
      </c>
      <c r="Z11" s="26"/>
      <c r="AA11" s="304"/>
    </row>
    <row r="12" spans="1:27" x14ac:dyDescent="0.3">
      <c r="A12" s="83" t="s">
        <v>22</v>
      </c>
      <c r="B12" s="84" t="s">
        <v>179</v>
      </c>
      <c r="C12" s="84" t="s">
        <v>180</v>
      </c>
      <c r="D12" s="85">
        <f t="shared" si="0"/>
        <v>1.1379999999999999</v>
      </c>
      <c r="E12" s="87">
        <v>767</v>
      </c>
      <c r="F12" s="85">
        <f t="shared" si="1"/>
        <v>0.95874999999999999</v>
      </c>
      <c r="G12" s="38"/>
      <c r="H12" s="15">
        <f t="shared" si="2"/>
        <v>1138</v>
      </c>
      <c r="I12" s="11"/>
      <c r="J12" s="89">
        <v>190</v>
      </c>
      <c r="K12" s="61"/>
      <c r="L12" s="88">
        <v>194</v>
      </c>
      <c r="M12" s="61"/>
      <c r="N12" s="88">
        <v>196</v>
      </c>
      <c r="O12" s="61"/>
      <c r="P12" s="90">
        <v>180</v>
      </c>
      <c r="Q12" s="65"/>
      <c r="R12" s="306">
        <v>187</v>
      </c>
      <c r="S12" s="65"/>
      <c r="T12" s="89">
        <v>191</v>
      </c>
      <c r="U12" s="24">
        <v>1000</v>
      </c>
      <c r="V12" s="28"/>
      <c r="W12" s="94"/>
      <c r="X12" s="26"/>
      <c r="Y12" s="304">
        <v>771</v>
      </c>
      <c r="Z12" s="26"/>
      <c r="AA12" s="304"/>
    </row>
    <row r="13" spans="1:27" x14ac:dyDescent="0.3">
      <c r="A13" s="83" t="s">
        <v>23</v>
      </c>
      <c r="B13" s="84" t="s">
        <v>208</v>
      </c>
      <c r="C13" s="84" t="s">
        <v>209</v>
      </c>
      <c r="D13" s="85">
        <f t="shared" si="0"/>
        <v>1.19</v>
      </c>
      <c r="E13" s="86">
        <v>758</v>
      </c>
      <c r="F13" s="85">
        <f t="shared" si="1"/>
        <v>0.94750000000000001</v>
      </c>
      <c r="G13" s="38"/>
      <c r="H13" s="15">
        <f t="shared" si="2"/>
        <v>952</v>
      </c>
      <c r="I13" s="11"/>
      <c r="J13" s="88">
        <v>198</v>
      </c>
      <c r="K13" s="70"/>
      <c r="L13" s="88">
        <v>193</v>
      </c>
      <c r="M13" s="61"/>
      <c r="N13" s="89">
        <v>186</v>
      </c>
      <c r="O13" s="61"/>
      <c r="P13" s="91"/>
      <c r="Q13" s="26"/>
      <c r="R13" s="306">
        <v>181</v>
      </c>
      <c r="S13" s="26"/>
      <c r="T13" s="89">
        <v>194</v>
      </c>
      <c r="U13" s="24">
        <v>800</v>
      </c>
      <c r="V13" s="28"/>
      <c r="W13" s="94"/>
      <c r="X13" s="26"/>
      <c r="Y13" s="304">
        <v>771</v>
      </c>
      <c r="Z13" s="26"/>
      <c r="AA13" s="304"/>
    </row>
    <row r="14" spans="1:27" x14ac:dyDescent="0.3">
      <c r="A14" s="72" t="s">
        <v>272</v>
      </c>
      <c r="B14" s="14"/>
      <c r="C14" s="14"/>
      <c r="D14" s="38"/>
      <c r="E14" s="49"/>
      <c r="F14" s="38"/>
      <c r="G14" s="38"/>
      <c r="H14" s="11"/>
      <c r="I14" s="11"/>
      <c r="J14" s="61"/>
      <c r="K14" s="61"/>
      <c r="L14" s="70"/>
      <c r="M14" s="61"/>
      <c r="N14" s="70"/>
      <c r="O14" s="61"/>
      <c r="P14" s="11"/>
      <c r="Q14" s="65"/>
      <c r="R14" s="11"/>
      <c r="S14" s="65"/>
      <c r="T14" s="61"/>
      <c r="U14" s="28"/>
      <c r="V14" s="28"/>
      <c r="W14" s="26"/>
      <c r="X14" s="26"/>
      <c r="Y14" s="61"/>
      <c r="Z14" s="26"/>
      <c r="AA14" s="61"/>
    </row>
    <row r="15" spans="1:27" x14ac:dyDescent="0.3">
      <c r="A15" s="83" t="s">
        <v>17</v>
      </c>
      <c r="B15" s="104" t="s">
        <v>62</v>
      </c>
      <c r="C15" s="104" t="s">
        <v>220</v>
      </c>
      <c r="D15" s="85">
        <f t="shared" ref="D15:D22" si="3">H15/U15</f>
        <v>1.2075</v>
      </c>
      <c r="E15" s="87">
        <v>771</v>
      </c>
      <c r="F15" s="85">
        <f t="shared" ref="F15:F22" si="4">E15/800</f>
        <v>0.96375</v>
      </c>
      <c r="G15" s="38"/>
      <c r="H15" s="15">
        <f t="shared" ref="H15:H22" si="5">SUM(J15,L15,N15,P15,R15,T15)</f>
        <v>966</v>
      </c>
      <c r="I15" s="11"/>
      <c r="J15" s="88">
        <v>192</v>
      </c>
      <c r="K15" s="61"/>
      <c r="L15" s="89"/>
      <c r="M15" s="61"/>
      <c r="N15" s="88">
        <v>194</v>
      </c>
      <c r="O15" s="61"/>
      <c r="P15" s="306">
        <v>188</v>
      </c>
      <c r="Q15" s="11"/>
      <c r="R15" s="91">
        <v>197</v>
      </c>
      <c r="S15" s="11"/>
      <c r="T15" s="106">
        <v>195</v>
      </c>
      <c r="U15" s="24">
        <v>800</v>
      </c>
      <c r="V15" s="28"/>
      <c r="W15" s="94"/>
      <c r="X15" s="26"/>
      <c r="Y15" s="304">
        <v>778</v>
      </c>
      <c r="Z15" s="26"/>
      <c r="AA15" s="304" t="s">
        <v>302</v>
      </c>
    </row>
    <row r="16" spans="1:27" x14ac:dyDescent="0.3">
      <c r="A16" s="83" t="s">
        <v>18</v>
      </c>
      <c r="B16" s="84" t="s">
        <v>237</v>
      </c>
      <c r="C16" s="84" t="s">
        <v>238</v>
      </c>
      <c r="D16" s="85">
        <f t="shared" si="3"/>
        <v>1.147</v>
      </c>
      <c r="E16" s="87">
        <v>769</v>
      </c>
      <c r="F16" s="85">
        <f t="shared" si="4"/>
        <v>0.96125000000000005</v>
      </c>
      <c r="G16" s="38"/>
      <c r="H16" s="15">
        <f t="shared" si="5"/>
        <v>1147</v>
      </c>
      <c r="I16" s="11"/>
      <c r="J16" s="88">
        <v>193</v>
      </c>
      <c r="K16" s="61"/>
      <c r="L16" s="306">
        <v>189</v>
      </c>
      <c r="M16" s="61"/>
      <c r="N16" s="88">
        <v>191</v>
      </c>
      <c r="O16" s="61"/>
      <c r="P16" s="90">
        <v>184</v>
      </c>
      <c r="Q16" s="65"/>
      <c r="R16" s="91">
        <v>196</v>
      </c>
      <c r="S16" s="65"/>
      <c r="T16" s="89">
        <v>194</v>
      </c>
      <c r="U16" s="24">
        <v>1000</v>
      </c>
      <c r="V16" s="28"/>
      <c r="W16" s="94"/>
      <c r="X16" s="26"/>
      <c r="Y16" s="304">
        <v>774</v>
      </c>
      <c r="Z16" s="26"/>
      <c r="AA16" s="304" t="s">
        <v>303</v>
      </c>
    </row>
    <row r="17" spans="1:27" x14ac:dyDescent="0.3">
      <c r="A17" s="83" t="s">
        <v>19</v>
      </c>
      <c r="B17" s="104" t="s">
        <v>71</v>
      </c>
      <c r="C17" s="104" t="s">
        <v>121</v>
      </c>
      <c r="D17" s="85">
        <f t="shared" si="3"/>
        <v>1.1975</v>
      </c>
      <c r="E17" s="87">
        <v>774</v>
      </c>
      <c r="F17" s="85">
        <f t="shared" si="4"/>
        <v>0.96750000000000003</v>
      </c>
      <c r="G17" s="38"/>
      <c r="H17" s="15">
        <f t="shared" si="5"/>
        <v>958</v>
      </c>
      <c r="I17" s="11"/>
      <c r="J17" s="89">
        <v>191</v>
      </c>
      <c r="K17" s="61"/>
      <c r="L17" s="88">
        <v>193</v>
      </c>
      <c r="M17" s="70"/>
      <c r="N17" s="88">
        <v>194</v>
      </c>
      <c r="O17" s="61"/>
      <c r="P17" s="90">
        <v>184</v>
      </c>
      <c r="Q17" s="11"/>
      <c r="R17" s="91">
        <v>196</v>
      </c>
      <c r="S17" s="11"/>
      <c r="T17" s="106"/>
      <c r="U17" s="24">
        <v>800</v>
      </c>
      <c r="V17" s="28"/>
      <c r="W17" s="94"/>
      <c r="X17" s="26"/>
      <c r="Y17" s="304">
        <v>774</v>
      </c>
      <c r="Z17" s="26"/>
      <c r="AA17" s="304"/>
    </row>
    <row r="18" spans="1:27" x14ac:dyDescent="0.3">
      <c r="A18" s="83" t="s">
        <v>20</v>
      </c>
      <c r="B18" s="84" t="s">
        <v>230</v>
      </c>
      <c r="C18" s="84" t="s">
        <v>231</v>
      </c>
      <c r="D18" s="85">
        <f t="shared" si="3"/>
        <v>1.1477777777777778</v>
      </c>
      <c r="E18" s="86">
        <v>759</v>
      </c>
      <c r="F18" s="85">
        <f t="shared" si="4"/>
        <v>0.94874999999999998</v>
      </c>
      <c r="G18" s="38"/>
      <c r="H18" s="15">
        <f t="shared" si="5"/>
        <v>1033</v>
      </c>
      <c r="I18" s="11"/>
      <c r="J18" s="88">
        <v>192</v>
      </c>
      <c r="K18" s="61"/>
      <c r="L18" s="90">
        <v>82</v>
      </c>
      <c r="M18" s="61"/>
      <c r="N18" s="88">
        <v>194</v>
      </c>
      <c r="O18" s="61"/>
      <c r="P18" s="306">
        <v>180</v>
      </c>
      <c r="Q18" s="26"/>
      <c r="R18" s="93">
        <v>193</v>
      </c>
      <c r="S18" s="26"/>
      <c r="T18" s="106">
        <v>192</v>
      </c>
      <c r="U18" s="24">
        <v>900</v>
      </c>
      <c r="V18" s="28"/>
      <c r="W18" s="94"/>
      <c r="X18" s="26"/>
      <c r="Y18" s="304">
        <v>771</v>
      </c>
      <c r="Z18" s="26"/>
      <c r="AA18" s="304"/>
    </row>
    <row r="19" spans="1:27" x14ac:dyDescent="0.3">
      <c r="A19" s="83" t="s">
        <v>21</v>
      </c>
      <c r="B19" s="84" t="s">
        <v>61</v>
      </c>
      <c r="C19" s="84" t="s">
        <v>239</v>
      </c>
      <c r="D19" s="85">
        <f t="shared" si="3"/>
        <v>1.17875</v>
      </c>
      <c r="E19" s="87">
        <v>749</v>
      </c>
      <c r="F19" s="85">
        <f t="shared" si="4"/>
        <v>0.93625000000000003</v>
      </c>
      <c r="G19" s="38"/>
      <c r="H19" s="15">
        <f t="shared" si="5"/>
        <v>943</v>
      </c>
      <c r="I19" s="11"/>
      <c r="J19" s="88">
        <v>190</v>
      </c>
      <c r="K19" s="61"/>
      <c r="L19" s="89">
        <v>186</v>
      </c>
      <c r="M19" s="61"/>
      <c r="N19" s="88">
        <v>191</v>
      </c>
      <c r="O19" s="61"/>
      <c r="P19" s="91"/>
      <c r="Q19" s="65"/>
      <c r="R19" s="305">
        <v>182</v>
      </c>
      <c r="S19" s="65"/>
      <c r="T19" s="89">
        <v>194</v>
      </c>
      <c r="U19" s="24">
        <v>800</v>
      </c>
      <c r="V19" s="28"/>
      <c r="W19" s="94"/>
      <c r="X19" s="26"/>
      <c r="Y19" s="304">
        <v>761</v>
      </c>
      <c r="Z19" s="26"/>
      <c r="AA19" s="304"/>
    </row>
    <row r="20" spans="1:27" x14ac:dyDescent="0.3">
      <c r="A20" s="83" t="s">
        <v>22</v>
      </c>
      <c r="B20" s="104" t="s">
        <v>144</v>
      </c>
      <c r="C20" s="104" t="s">
        <v>228</v>
      </c>
      <c r="D20" s="85">
        <f t="shared" si="3"/>
        <v>0.94874999999999998</v>
      </c>
      <c r="E20" s="87">
        <v>759</v>
      </c>
      <c r="F20" s="85">
        <f t="shared" si="4"/>
        <v>0.94874999999999998</v>
      </c>
      <c r="G20" s="38"/>
      <c r="H20" s="15">
        <f t="shared" si="5"/>
        <v>759</v>
      </c>
      <c r="I20" s="11"/>
      <c r="J20" s="88">
        <v>187</v>
      </c>
      <c r="K20" s="61"/>
      <c r="L20" s="89">
        <v>186</v>
      </c>
      <c r="M20" s="61"/>
      <c r="N20" s="88">
        <v>196</v>
      </c>
      <c r="O20" s="61"/>
      <c r="P20" s="91"/>
      <c r="Q20" s="11"/>
      <c r="R20" s="91">
        <v>190</v>
      </c>
      <c r="S20" s="11"/>
      <c r="T20" s="106"/>
      <c r="U20" s="24">
        <v>800</v>
      </c>
      <c r="V20" s="28"/>
      <c r="W20" s="94"/>
      <c r="X20" s="26"/>
      <c r="Y20" s="304">
        <v>759</v>
      </c>
      <c r="Z20" s="26"/>
      <c r="AA20" s="304"/>
    </row>
    <row r="21" spans="1:27" x14ac:dyDescent="0.3">
      <c r="A21" s="83" t="s">
        <v>23</v>
      </c>
      <c r="B21" s="84" t="s">
        <v>74</v>
      </c>
      <c r="C21" s="84" t="s">
        <v>75</v>
      </c>
      <c r="D21" s="85">
        <f t="shared" si="3"/>
        <v>0.93899999999999995</v>
      </c>
      <c r="E21" s="86">
        <v>757</v>
      </c>
      <c r="F21" s="85">
        <f t="shared" si="4"/>
        <v>0.94625000000000004</v>
      </c>
      <c r="G21" s="38"/>
      <c r="H21" s="15">
        <f t="shared" si="5"/>
        <v>939</v>
      </c>
      <c r="I21" s="11"/>
      <c r="J21" s="89">
        <v>189</v>
      </c>
      <c r="K21" s="61"/>
      <c r="L21" s="88">
        <v>191</v>
      </c>
      <c r="M21" s="70"/>
      <c r="N21" s="88">
        <v>194</v>
      </c>
      <c r="O21" s="61"/>
      <c r="P21" s="90">
        <v>182</v>
      </c>
      <c r="Q21" s="26"/>
      <c r="R21" s="93">
        <v>183</v>
      </c>
      <c r="S21" s="26"/>
      <c r="T21" s="106"/>
      <c r="U21" s="24">
        <v>1000</v>
      </c>
      <c r="V21" s="28"/>
      <c r="W21" s="94"/>
      <c r="X21" s="26"/>
      <c r="Y21" s="304">
        <v>757</v>
      </c>
      <c r="Z21" s="26"/>
      <c r="AA21" s="304"/>
    </row>
    <row r="22" spans="1:27" x14ac:dyDescent="0.3">
      <c r="A22" s="83" t="s">
        <v>24</v>
      </c>
      <c r="B22" s="84" t="s">
        <v>197</v>
      </c>
      <c r="C22" s="84" t="s">
        <v>198</v>
      </c>
      <c r="D22" s="85">
        <f t="shared" si="3"/>
        <v>1.123</v>
      </c>
      <c r="E22" s="86">
        <v>756</v>
      </c>
      <c r="F22" s="85">
        <f t="shared" si="4"/>
        <v>0.94499999999999995</v>
      </c>
      <c r="G22" s="38"/>
      <c r="H22" s="15">
        <f t="shared" si="5"/>
        <v>1123</v>
      </c>
      <c r="I22" s="11"/>
      <c r="J22" s="88">
        <v>193</v>
      </c>
      <c r="K22" s="61"/>
      <c r="L22" s="89">
        <v>186</v>
      </c>
      <c r="M22" s="61"/>
      <c r="N22" s="88">
        <v>188</v>
      </c>
      <c r="O22" s="61"/>
      <c r="P22" s="90">
        <v>184</v>
      </c>
      <c r="Q22" s="26"/>
      <c r="R22" s="93">
        <v>189</v>
      </c>
      <c r="S22" s="26"/>
      <c r="T22" s="305">
        <v>183</v>
      </c>
      <c r="U22" s="24">
        <v>1000</v>
      </c>
      <c r="V22" s="28"/>
      <c r="W22" s="94"/>
      <c r="X22" s="26"/>
      <c r="Y22" s="304">
        <v>756</v>
      </c>
      <c r="Z22" s="26"/>
      <c r="AA22" s="304"/>
    </row>
    <row r="23" spans="1:27" x14ac:dyDescent="0.3">
      <c r="A23" s="72" t="s">
        <v>273</v>
      </c>
      <c r="B23" s="14"/>
      <c r="C23" s="14"/>
      <c r="D23" s="38"/>
      <c r="E23" s="49"/>
      <c r="F23" s="38"/>
      <c r="G23" s="38"/>
      <c r="H23" s="11"/>
      <c r="I23" s="11"/>
      <c r="J23" s="70"/>
      <c r="K23" s="61"/>
      <c r="L23" s="61"/>
      <c r="M23" s="61"/>
      <c r="N23" s="70"/>
      <c r="O23" s="61"/>
      <c r="P23" s="11"/>
      <c r="Q23" s="65"/>
      <c r="R23" s="11"/>
      <c r="S23" s="65"/>
      <c r="T23" s="61"/>
      <c r="U23" s="28"/>
      <c r="V23" s="28"/>
      <c r="W23" s="26"/>
      <c r="X23" s="26"/>
      <c r="Y23" s="61"/>
      <c r="Z23" s="26"/>
      <c r="AA23" s="61"/>
    </row>
    <row r="24" spans="1:27" x14ac:dyDescent="0.3">
      <c r="A24" s="83" t="s">
        <v>17</v>
      </c>
      <c r="B24" s="84" t="s">
        <v>203</v>
      </c>
      <c r="C24" s="84" t="s">
        <v>204</v>
      </c>
      <c r="D24" s="85">
        <f t="shared" ref="D24:D31" si="6">H24/U24</f>
        <v>1.1825000000000001</v>
      </c>
      <c r="E24" s="91">
        <v>748</v>
      </c>
      <c r="F24" s="85">
        <f>E24/800</f>
        <v>0.93500000000000005</v>
      </c>
      <c r="G24" s="38"/>
      <c r="H24" s="15">
        <f t="shared" ref="H24:H31" si="7">SUM(J24,L24,N24,P24,R24,T24)</f>
        <v>946</v>
      </c>
      <c r="I24" s="11"/>
      <c r="J24" s="88">
        <v>181</v>
      </c>
      <c r="K24" s="70"/>
      <c r="L24" s="88">
        <v>196</v>
      </c>
      <c r="M24" s="61"/>
      <c r="N24" s="89"/>
      <c r="O24" s="61"/>
      <c r="P24" s="90">
        <v>179</v>
      </c>
      <c r="Q24" s="26"/>
      <c r="R24" s="91">
        <v>192</v>
      </c>
      <c r="S24" s="26"/>
      <c r="T24" s="89">
        <v>198</v>
      </c>
      <c r="U24" s="24">
        <v>800</v>
      </c>
      <c r="V24" s="28"/>
      <c r="W24" s="94"/>
      <c r="X24" s="26"/>
      <c r="Y24" s="304">
        <v>767</v>
      </c>
      <c r="Z24" s="26"/>
      <c r="AA24" s="304" t="s">
        <v>304</v>
      </c>
    </row>
    <row r="25" spans="1:27" x14ac:dyDescent="0.3">
      <c r="A25" s="83" t="s">
        <v>18</v>
      </c>
      <c r="B25" s="84" t="s">
        <v>229</v>
      </c>
      <c r="C25" s="84" t="s">
        <v>228</v>
      </c>
      <c r="D25" s="85">
        <f t="shared" si="6"/>
        <v>1.18875</v>
      </c>
      <c r="E25" s="86">
        <v>757</v>
      </c>
      <c r="F25" s="85">
        <f>E25/800</f>
        <v>0.94625000000000004</v>
      </c>
      <c r="G25" s="38"/>
      <c r="H25" s="15">
        <f t="shared" si="7"/>
        <v>951</v>
      </c>
      <c r="I25" s="11"/>
      <c r="J25" s="88">
        <v>189</v>
      </c>
      <c r="K25" s="61"/>
      <c r="L25" s="90">
        <v>187</v>
      </c>
      <c r="M25" s="61"/>
      <c r="N25" s="88">
        <v>190</v>
      </c>
      <c r="O25" s="61"/>
      <c r="P25" s="91"/>
      <c r="Q25" s="26"/>
      <c r="R25" s="93">
        <v>191</v>
      </c>
      <c r="S25" s="26"/>
      <c r="T25" s="89">
        <v>194</v>
      </c>
      <c r="U25" s="24">
        <v>800</v>
      </c>
      <c r="V25" s="28"/>
      <c r="W25" s="94"/>
      <c r="X25" s="26"/>
      <c r="Y25" s="304">
        <v>764</v>
      </c>
      <c r="Z25" s="26"/>
      <c r="AA25" s="304" t="s">
        <v>305</v>
      </c>
    </row>
    <row r="26" spans="1:27" x14ac:dyDescent="0.3">
      <c r="A26" s="83" t="s">
        <v>19</v>
      </c>
      <c r="B26" s="84" t="s">
        <v>190</v>
      </c>
      <c r="C26" s="84" t="s">
        <v>210</v>
      </c>
      <c r="D26" s="85">
        <f t="shared" si="6"/>
        <v>1.1912499999999999</v>
      </c>
      <c r="E26" s="86">
        <v>754</v>
      </c>
      <c r="F26" s="85">
        <f>E26/800</f>
        <v>0.9425</v>
      </c>
      <c r="G26" s="38"/>
      <c r="H26" s="15">
        <f t="shared" si="7"/>
        <v>953</v>
      </c>
      <c r="I26" s="11"/>
      <c r="J26" s="88">
        <v>190</v>
      </c>
      <c r="K26" s="70"/>
      <c r="L26" s="88">
        <v>188</v>
      </c>
      <c r="M26" s="61"/>
      <c r="N26" s="89"/>
      <c r="O26" s="61"/>
      <c r="P26" s="90">
        <v>184</v>
      </c>
      <c r="Q26" s="26"/>
      <c r="R26" s="91">
        <v>192</v>
      </c>
      <c r="S26" s="26"/>
      <c r="T26" s="106">
        <v>199</v>
      </c>
      <c r="U26" s="24">
        <v>800</v>
      </c>
      <c r="V26" s="28"/>
      <c r="W26" s="94"/>
      <c r="X26" s="26"/>
      <c r="Y26" s="304">
        <v>764</v>
      </c>
      <c r="Z26" s="26"/>
      <c r="AA26" s="304"/>
    </row>
    <row r="27" spans="1:27" x14ac:dyDescent="0.3">
      <c r="A27" s="83" t="s">
        <v>20</v>
      </c>
      <c r="B27" s="84" t="s">
        <v>191</v>
      </c>
      <c r="C27" s="84" t="s">
        <v>201</v>
      </c>
      <c r="D27" s="85">
        <f t="shared" si="6"/>
        <v>1.109</v>
      </c>
      <c r="E27" s="86">
        <v>748</v>
      </c>
      <c r="F27" s="85">
        <f>E27/800</f>
        <v>0.93500000000000005</v>
      </c>
      <c r="G27" s="38"/>
      <c r="H27" s="15">
        <f t="shared" si="7"/>
        <v>1109</v>
      </c>
      <c r="I27" s="11"/>
      <c r="J27" s="90">
        <v>179</v>
      </c>
      <c r="K27" s="61"/>
      <c r="L27" s="88">
        <v>186</v>
      </c>
      <c r="M27" s="70"/>
      <c r="N27" s="88">
        <v>194</v>
      </c>
      <c r="O27" s="61"/>
      <c r="P27" s="90">
        <v>167</v>
      </c>
      <c r="Q27" s="26"/>
      <c r="R27" s="91">
        <v>189</v>
      </c>
      <c r="S27" s="26"/>
      <c r="T27" s="89">
        <v>194</v>
      </c>
      <c r="U27" s="24">
        <v>1000</v>
      </c>
      <c r="V27" s="28"/>
      <c r="W27" s="94"/>
      <c r="X27" s="26"/>
      <c r="Y27" s="304">
        <v>763</v>
      </c>
      <c r="Z27" s="26"/>
      <c r="AA27" s="304"/>
    </row>
    <row r="28" spans="1:27" x14ac:dyDescent="0.3">
      <c r="A28" s="83" t="s">
        <v>21</v>
      </c>
      <c r="B28" s="84" t="s">
        <v>250</v>
      </c>
      <c r="C28" s="84" t="s">
        <v>251</v>
      </c>
      <c r="D28" s="85">
        <f t="shared" si="6"/>
        <v>1.1200000000000001</v>
      </c>
      <c r="E28" s="87">
        <v>750</v>
      </c>
      <c r="F28" s="85">
        <f>E28/800</f>
        <v>0.9375</v>
      </c>
      <c r="G28" s="38"/>
      <c r="H28" s="15">
        <f t="shared" si="7"/>
        <v>1120</v>
      </c>
      <c r="I28" s="11"/>
      <c r="J28" s="88">
        <v>186</v>
      </c>
      <c r="K28" s="61"/>
      <c r="L28" s="88">
        <v>193</v>
      </c>
      <c r="M28" s="61"/>
      <c r="N28" s="90">
        <v>181</v>
      </c>
      <c r="O28" s="61"/>
      <c r="P28" s="90">
        <v>177</v>
      </c>
      <c r="Q28" s="65"/>
      <c r="R28" s="91">
        <v>190</v>
      </c>
      <c r="S28" s="65"/>
      <c r="T28" s="89">
        <v>193</v>
      </c>
      <c r="U28" s="24">
        <v>1000</v>
      </c>
      <c r="V28" s="28"/>
      <c r="W28" s="94"/>
      <c r="X28" s="26"/>
      <c r="Y28" s="304">
        <v>762</v>
      </c>
      <c r="Z28" s="26"/>
      <c r="AA28" s="304"/>
    </row>
    <row r="29" spans="1:27" x14ac:dyDescent="0.3">
      <c r="A29" s="83" t="s">
        <v>22</v>
      </c>
      <c r="B29" s="104" t="s">
        <v>70</v>
      </c>
      <c r="C29" s="104" t="s">
        <v>224</v>
      </c>
      <c r="D29" s="85">
        <f t="shared" si="6"/>
        <v>1.2683333333333333</v>
      </c>
      <c r="E29" s="87">
        <v>571</v>
      </c>
      <c r="F29" s="85">
        <f>E29/600</f>
        <v>0.95166666666666666</v>
      </c>
      <c r="G29" s="38"/>
      <c r="H29" s="15">
        <f t="shared" si="7"/>
        <v>761</v>
      </c>
      <c r="I29" s="11"/>
      <c r="J29" s="88">
        <v>186</v>
      </c>
      <c r="K29" s="61"/>
      <c r="L29" s="88">
        <v>190</v>
      </c>
      <c r="M29" s="61"/>
      <c r="N29" s="89"/>
      <c r="O29" s="61"/>
      <c r="P29" s="91"/>
      <c r="Q29" s="11"/>
      <c r="R29" s="91">
        <v>195</v>
      </c>
      <c r="S29" s="11"/>
      <c r="T29" s="106">
        <v>190</v>
      </c>
      <c r="U29" s="24">
        <v>600</v>
      </c>
      <c r="V29" s="28"/>
      <c r="W29" s="94"/>
      <c r="X29" s="26"/>
      <c r="Y29" s="304">
        <v>761</v>
      </c>
      <c r="Z29" s="26"/>
      <c r="AA29" s="304"/>
    </row>
    <row r="30" spans="1:27" x14ac:dyDescent="0.3">
      <c r="A30" s="83" t="s">
        <v>23</v>
      </c>
      <c r="B30" s="84" t="s">
        <v>54</v>
      </c>
      <c r="C30" s="84" t="s">
        <v>233</v>
      </c>
      <c r="D30" s="85">
        <f t="shared" si="6"/>
        <v>1.1040000000000001</v>
      </c>
      <c r="E30" s="87">
        <v>740</v>
      </c>
      <c r="F30" s="85">
        <f>E30/800</f>
        <v>0.92500000000000004</v>
      </c>
      <c r="G30" s="38"/>
      <c r="H30" s="15">
        <f t="shared" si="7"/>
        <v>1104</v>
      </c>
      <c r="I30" s="11"/>
      <c r="J30" s="88">
        <v>186</v>
      </c>
      <c r="K30" s="61"/>
      <c r="L30" s="88">
        <v>190</v>
      </c>
      <c r="M30" s="61"/>
      <c r="N30" s="90">
        <v>180</v>
      </c>
      <c r="O30" s="61"/>
      <c r="P30" s="91">
        <v>183</v>
      </c>
      <c r="Q30" s="65"/>
      <c r="R30" s="90">
        <v>181</v>
      </c>
      <c r="S30" s="65"/>
      <c r="T30" s="89">
        <v>184</v>
      </c>
      <c r="U30" s="24">
        <v>1000</v>
      </c>
      <c r="V30" s="28"/>
      <c r="W30" s="95"/>
      <c r="X30" s="69"/>
      <c r="Y30" s="304">
        <v>743</v>
      </c>
      <c r="Z30" s="69"/>
      <c r="AA30" s="304"/>
    </row>
    <row r="31" spans="1:27" x14ac:dyDescent="0.3">
      <c r="A31" s="83" t="s">
        <v>24</v>
      </c>
      <c r="B31" s="84" t="s">
        <v>241</v>
      </c>
      <c r="C31" s="84" t="s">
        <v>242</v>
      </c>
      <c r="D31" s="85">
        <f t="shared" si="6"/>
        <v>1.093</v>
      </c>
      <c r="E31" s="87">
        <v>733</v>
      </c>
      <c r="F31" s="85">
        <f>E31/800</f>
        <v>0.91625000000000001</v>
      </c>
      <c r="G31" s="38"/>
      <c r="H31" s="15">
        <f t="shared" si="7"/>
        <v>1093</v>
      </c>
      <c r="I31" s="11"/>
      <c r="J31" s="88">
        <v>189</v>
      </c>
      <c r="K31" s="61"/>
      <c r="L31" s="88">
        <v>190</v>
      </c>
      <c r="M31" s="61"/>
      <c r="N31" s="89">
        <v>177</v>
      </c>
      <c r="O31" s="61"/>
      <c r="P31" s="90">
        <v>175</v>
      </c>
      <c r="Q31" s="65"/>
      <c r="R31" s="90">
        <v>177</v>
      </c>
      <c r="S31" s="65"/>
      <c r="T31" s="89">
        <v>185</v>
      </c>
      <c r="U31" s="24">
        <v>1000</v>
      </c>
      <c r="V31" s="28"/>
      <c r="W31" s="94"/>
      <c r="X31" s="26"/>
      <c r="Y31" s="304">
        <v>741</v>
      </c>
      <c r="Z31" s="26"/>
      <c r="AA31" s="304"/>
    </row>
    <row r="32" spans="1:27" x14ac:dyDescent="0.3">
      <c r="A32" s="72" t="s">
        <v>274</v>
      </c>
      <c r="B32" s="14"/>
      <c r="C32" s="14"/>
      <c r="D32" s="38"/>
      <c r="E32" s="49"/>
      <c r="F32" s="38"/>
      <c r="G32" s="38"/>
      <c r="H32" s="11"/>
      <c r="I32" s="11"/>
      <c r="J32" s="70"/>
      <c r="K32" s="61"/>
      <c r="L32" s="70"/>
      <c r="M32" s="61"/>
      <c r="N32" s="61"/>
      <c r="O32" s="61"/>
      <c r="P32" s="11"/>
      <c r="Q32" s="65"/>
      <c r="R32" s="11"/>
      <c r="S32" s="65"/>
      <c r="T32" s="61"/>
      <c r="U32" s="28"/>
      <c r="V32" s="28"/>
      <c r="W32" s="26"/>
      <c r="X32" s="26"/>
      <c r="Y32" s="62"/>
      <c r="Z32" s="26"/>
      <c r="AA32" s="61"/>
    </row>
    <row r="33" spans="1:27" x14ac:dyDescent="0.3">
      <c r="A33" s="83" t="s">
        <v>17</v>
      </c>
      <c r="B33" s="84" t="s">
        <v>186</v>
      </c>
      <c r="C33" s="84" t="s">
        <v>234</v>
      </c>
      <c r="D33" s="85">
        <f t="shared" ref="D33:D42" si="8">H33/U33</f>
        <v>1.1366666666666667</v>
      </c>
      <c r="E33" s="87">
        <v>745</v>
      </c>
      <c r="F33" s="85">
        <f t="shared" ref="F33:F42" si="9">E33/800</f>
        <v>0.93125000000000002</v>
      </c>
      <c r="G33" s="38"/>
      <c r="H33" s="15">
        <f t="shared" ref="H33:H42" si="10">SUM(J33,L33,N33,P33,R33,T33)</f>
        <v>1023</v>
      </c>
      <c r="I33" s="11"/>
      <c r="J33" s="88">
        <v>191</v>
      </c>
      <c r="K33" s="61"/>
      <c r="L33" s="88">
        <v>183</v>
      </c>
      <c r="M33" s="61"/>
      <c r="N33" s="90">
        <v>180</v>
      </c>
      <c r="O33" s="61"/>
      <c r="P33" s="90">
        <v>87</v>
      </c>
      <c r="Q33" s="65"/>
      <c r="R33" s="89">
        <v>191</v>
      </c>
      <c r="S33" s="65"/>
      <c r="T33" s="89">
        <v>191</v>
      </c>
      <c r="U33" s="24">
        <v>900</v>
      </c>
      <c r="V33" s="28"/>
      <c r="W33" s="94"/>
      <c r="X33" s="26"/>
      <c r="Y33" s="304">
        <v>754</v>
      </c>
      <c r="Z33" s="26"/>
      <c r="AA33" s="304" t="s">
        <v>306</v>
      </c>
    </row>
    <row r="34" spans="1:27" x14ac:dyDescent="0.3">
      <c r="A34" s="83" t="s">
        <v>18</v>
      </c>
      <c r="B34" s="84" t="s">
        <v>205</v>
      </c>
      <c r="C34" s="84" t="s">
        <v>207</v>
      </c>
      <c r="D34" s="85">
        <f t="shared" si="8"/>
        <v>1.097</v>
      </c>
      <c r="E34" s="86">
        <v>745</v>
      </c>
      <c r="F34" s="85">
        <f t="shared" si="9"/>
        <v>0.93125000000000002</v>
      </c>
      <c r="G34" s="38"/>
      <c r="H34" s="15">
        <f t="shared" si="10"/>
        <v>1097</v>
      </c>
      <c r="I34" s="11"/>
      <c r="J34" s="88">
        <v>190</v>
      </c>
      <c r="K34" s="61"/>
      <c r="L34" s="90">
        <v>183</v>
      </c>
      <c r="M34" s="61"/>
      <c r="N34" s="88">
        <v>184</v>
      </c>
      <c r="O34" s="61"/>
      <c r="P34" s="90">
        <v>162</v>
      </c>
      <c r="Q34" s="26"/>
      <c r="R34" s="93">
        <v>188</v>
      </c>
      <c r="S34" s="26"/>
      <c r="T34" s="106">
        <v>190</v>
      </c>
      <c r="U34" s="24">
        <v>1000</v>
      </c>
      <c r="V34" s="28"/>
      <c r="W34" s="94"/>
      <c r="X34" s="26"/>
      <c r="Y34" s="304">
        <v>752</v>
      </c>
      <c r="Z34" s="26"/>
      <c r="AA34" s="304" t="s">
        <v>307</v>
      </c>
    </row>
    <row r="35" spans="1:27" x14ac:dyDescent="0.3">
      <c r="A35" s="83" t="s">
        <v>19</v>
      </c>
      <c r="B35" s="104" t="s">
        <v>167</v>
      </c>
      <c r="C35" s="104" t="s">
        <v>227</v>
      </c>
      <c r="D35" s="85">
        <f t="shared" si="8"/>
        <v>1.1160000000000001</v>
      </c>
      <c r="E35" s="87">
        <v>747</v>
      </c>
      <c r="F35" s="85">
        <f t="shared" si="9"/>
        <v>0.93374999999999997</v>
      </c>
      <c r="G35" s="38"/>
      <c r="H35" s="15">
        <f t="shared" si="10"/>
        <v>1116</v>
      </c>
      <c r="I35" s="11"/>
      <c r="J35" s="90">
        <v>185</v>
      </c>
      <c r="K35" s="61"/>
      <c r="L35" s="88">
        <v>188</v>
      </c>
      <c r="M35" s="61"/>
      <c r="N35" s="88">
        <v>187</v>
      </c>
      <c r="O35" s="61"/>
      <c r="P35" s="90">
        <v>181</v>
      </c>
      <c r="Q35" s="11"/>
      <c r="R35" s="91">
        <v>187</v>
      </c>
      <c r="S35" s="11"/>
      <c r="T35" s="106">
        <v>188</v>
      </c>
      <c r="U35" s="24">
        <v>1000</v>
      </c>
      <c r="V35" s="28"/>
      <c r="W35" s="94"/>
      <c r="X35" s="26"/>
      <c r="Y35" s="304">
        <v>750</v>
      </c>
      <c r="Z35" s="26"/>
      <c r="AA35" s="304"/>
    </row>
    <row r="36" spans="1:27" x14ac:dyDescent="0.3">
      <c r="A36" s="83" t="s">
        <v>20</v>
      </c>
      <c r="B36" s="84" t="s">
        <v>235</v>
      </c>
      <c r="C36" s="84" t="s">
        <v>236</v>
      </c>
      <c r="D36" s="85">
        <f t="shared" si="8"/>
        <v>1.0880000000000001</v>
      </c>
      <c r="E36" s="87">
        <v>739</v>
      </c>
      <c r="F36" s="85">
        <f t="shared" si="9"/>
        <v>0.92374999999999996</v>
      </c>
      <c r="G36" s="38"/>
      <c r="H36" s="15">
        <f t="shared" si="10"/>
        <v>1088</v>
      </c>
      <c r="I36" s="11"/>
      <c r="J36" s="88">
        <v>189</v>
      </c>
      <c r="K36" s="61"/>
      <c r="L36" s="88">
        <v>182</v>
      </c>
      <c r="M36" s="61"/>
      <c r="N36" s="90">
        <v>179</v>
      </c>
      <c r="O36" s="61"/>
      <c r="P36" s="90">
        <v>168</v>
      </c>
      <c r="Q36" s="65"/>
      <c r="R36" s="93">
        <v>189</v>
      </c>
      <c r="S36" s="65"/>
      <c r="T36" s="89">
        <v>181</v>
      </c>
      <c r="U36" s="24">
        <v>1000</v>
      </c>
      <c r="V36" s="28"/>
      <c r="W36" s="94"/>
      <c r="X36" s="46"/>
      <c r="Y36" s="304">
        <v>741</v>
      </c>
      <c r="Z36" s="26"/>
      <c r="AA36" s="304"/>
    </row>
    <row r="37" spans="1:27" x14ac:dyDescent="0.3">
      <c r="A37" s="83" t="s">
        <v>21</v>
      </c>
      <c r="B37" s="84" t="s">
        <v>54</v>
      </c>
      <c r="C37" s="84" t="s">
        <v>249</v>
      </c>
      <c r="D37" s="85">
        <f t="shared" si="8"/>
        <v>1.0940000000000001</v>
      </c>
      <c r="E37" s="87">
        <v>736</v>
      </c>
      <c r="F37" s="85">
        <f t="shared" si="9"/>
        <v>0.92</v>
      </c>
      <c r="G37" s="38"/>
      <c r="H37" s="15">
        <f t="shared" si="10"/>
        <v>1094</v>
      </c>
      <c r="I37" s="11"/>
      <c r="J37" s="88">
        <v>186</v>
      </c>
      <c r="K37" s="61"/>
      <c r="L37" s="88">
        <v>185</v>
      </c>
      <c r="M37" s="61"/>
      <c r="N37" s="89">
        <v>184</v>
      </c>
      <c r="O37" s="61"/>
      <c r="P37" s="90">
        <v>172</v>
      </c>
      <c r="Q37" s="65"/>
      <c r="R37" s="328">
        <v>181</v>
      </c>
      <c r="S37" s="65"/>
      <c r="T37" s="89">
        <v>186</v>
      </c>
      <c r="U37" s="24">
        <v>1000</v>
      </c>
      <c r="V37" s="28"/>
      <c r="W37" s="94"/>
      <c r="X37" s="26"/>
      <c r="Y37" s="304">
        <v>741</v>
      </c>
      <c r="Z37" s="26"/>
      <c r="AA37" s="304"/>
    </row>
    <row r="38" spans="1:27" x14ac:dyDescent="0.3">
      <c r="A38" s="83" t="s">
        <v>22</v>
      </c>
      <c r="B38" s="84" t="s">
        <v>63</v>
      </c>
      <c r="C38" s="84" t="s">
        <v>64</v>
      </c>
      <c r="D38" s="85">
        <f t="shared" si="8"/>
        <v>1.0900000000000001</v>
      </c>
      <c r="E38" s="86">
        <v>730</v>
      </c>
      <c r="F38" s="85">
        <f t="shared" si="9"/>
        <v>0.91249999999999998</v>
      </c>
      <c r="G38" s="38"/>
      <c r="H38" s="15">
        <f t="shared" si="10"/>
        <v>1090</v>
      </c>
      <c r="I38" s="11"/>
      <c r="J38" s="88">
        <v>186</v>
      </c>
      <c r="K38" s="70"/>
      <c r="L38" s="88">
        <v>186</v>
      </c>
      <c r="M38" s="61"/>
      <c r="N38" s="89">
        <v>181</v>
      </c>
      <c r="O38" s="61"/>
      <c r="P38" s="90">
        <v>176</v>
      </c>
      <c r="Q38" s="26"/>
      <c r="R38" s="328">
        <v>177</v>
      </c>
      <c r="S38" s="26"/>
      <c r="T38" s="106">
        <v>184</v>
      </c>
      <c r="U38" s="24">
        <v>1000</v>
      </c>
      <c r="V38" s="28"/>
      <c r="W38" s="94"/>
      <c r="X38" s="26"/>
      <c r="Y38" s="304">
        <v>737</v>
      </c>
      <c r="Z38" s="26"/>
      <c r="AA38" s="304"/>
    </row>
    <row r="39" spans="1:27" x14ac:dyDescent="0.3">
      <c r="A39" s="83" t="s">
        <v>23</v>
      </c>
      <c r="B39" s="104" t="s">
        <v>213</v>
      </c>
      <c r="C39" s="104" t="s">
        <v>214</v>
      </c>
      <c r="D39" s="85">
        <f t="shared" si="8"/>
        <v>0.91374999999999995</v>
      </c>
      <c r="E39" s="87">
        <v>731</v>
      </c>
      <c r="F39" s="85">
        <f t="shared" si="9"/>
        <v>0.91374999999999995</v>
      </c>
      <c r="G39" s="38"/>
      <c r="H39" s="15">
        <f t="shared" si="10"/>
        <v>731</v>
      </c>
      <c r="I39" s="11"/>
      <c r="J39" s="88">
        <v>186</v>
      </c>
      <c r="K39" s="70"/>
      <c r="L39" s="88">
        <v>187</v>
      </c>
      <c r="M39" s="61"/>
      <c r="N39" s="89">
        <v>183</v>
      </c>
      <c r="O39" s="61"/>
      <c r="P39" s="91">
        <v>175</v>
      </c>
      <c r="Q39" s="11"/>
      <c r="R39" s="91"/>
      <c r="S39" s="11"/>
      <c r="T39" s="106"/>
      <c r="U39" s="24">
        <v>800</v>
      </c>
      <c r="V39" s="28"/>
      <c r="W39" s="94"/>
      <c r="X39" s="26"/>
      <c r="Y39" s="304">
        <v>731</v>
      </c>
      <c r="Z39" s="26"/>
      <c r="AA39" s="304"/>
    </row>
    <row r="40" spans="1:27" x14ac:dyDescent="0.3">
      <c r="A40" s="83" t="s">
        <v>24</v>
      </c>
      <c r="B40" s="84" t="s">
        <v>57</v>
      </c>
      <c r="C40" s="84" t="s">
        <v>217</v>
      </c>
      <c r="D40" s="85">
        <f t="shared" si="8"/>
        <v>1.0575000000000001</v>
      </c>
      <c r="E40" s="86">
        <v>655</v>
      </c>
      <c r="F40" s="85">
        <f t="shared" si="9"/>
        <v>0.81874999999999998</v>
      </c>
      <c r="G40" s="38"/>
      <c r="H40" s="15">
        <f t="shared" si="10"/>
        <v>846</v>
      </c>
      <c r="I40" s="11"/>
      <c r="J40" s="88">
        <v>189</v>
      </c>
      <c r="K40" s="61"/>
      <c r="L40" s="88">
        <v>185</v>
      </c>
      <c r="M40" s="61"/>
      <c r="N40" s="89">
        <v>164</v>
      </c>
      <c r="O40" s="61"/>
      <c r="P40" s="91"/>
      <c r="Q40" s="26"/>
      <c r="R40" s="328">
        <v>117</v>
      </c>
      <c r="S40" s="26"/>
      <c r="T40" s="106">
        <v>191</v>
      </c>
      <c r="U40" s="24">
        <v>800</v>
      </c>
      <c r="V40" s="28"/>
      <c r="W40" s="94"/>
      <c r="X40" s="26"/>
      <c r="Y40" s="304">
        <v>729</v>
      </c>
      <c r="Z40" s="26"/>
      <c r="AA40" s="304"/>
    </row>
    <row r="41" spans="1:27" x14ac:dyDescent="0.3">
      <c r="A41" s="83" t="s">
        <v>25</v>
      </c>
      <c r="B41" s="84" t="s">
        <v>215</v>
      </c>
      <c r="C41" s="84" t="s">
        <v>216</v>
      </c>
      <c r="D41" s="85">
        <f t="shared" si="8"/>
        <v>0.90749999999999997</v>
      </c>
      <c r="E41" s="87">
        <v>726</v>
      </c>
      <c r="F41" s="85">
        <f t="shared" si="9"/>
        <v>0.90749999999999997</v>
      </c>
      <c r="G41" s="38"/>
      <c r="H41" s="15">
        <f t="shared" si="10"/>
        <v>726</v>
      </c>
      <c r="I41" s="11"/>
      <c r="J41" s="88">
        <v>184</v>
      </c>
      <c r="K41" s="61"/>
      <c r="L41" s="89"/>
      <c r="M41" s="61"/>
      <c r="N41" s="88">
        <v>190</v>
      </c>
      <c r="O41" s="61"/>
      <c r="P41" s="91">
        <v>182</v>
      </c>
      <c r="Q41" s="11"/>
      <c r="R41" s="91">
        <v>170</v>
      </c>
      <c r="S41" s="11"/>
      <c r="T41" s="106"/>
      <c r="U41" s="24">
        <v>800</v>
      </c>
      <c r="V41" s="28"/>
      <c r="W41" s="94"/>
      <c r="X41" s="26"/>
      <c r="Y41" s="304">
        <v>726</v>
      </c>
      <c r="Z41" s="26"/>
      <c r="AA41" s="304"/>
    </row>
    <row r="42" spans="1:27" x14ac:dyDescent="0.3">
      <c r="A42" s="83" t="s">
        <v>26</v>
      </c>
      <c r="B42" s="84" t="s">
        <v>218</v>
      </c>
      <c r="C42" s="84" t="s">
        <v>219</v>
      </c>
      <c r="D42" s="85">
        <f t="shared" si="8"/>
        <v>0.89375000000000004</v>
      </c>
      <c r="E42" s="87">
        <v>715</v>
      </c>
      <c r="F42" s="85">
        <f t="shared" si="9"/>
        <v>0.89375000000000004</v>
      </c>
      <c r="G42" s="38"/>
      <c r="H42" s="15">
        <f t="shared" si="10"/>
        <v>715</v>
      </c>
      <c r="I42" s="11"/>
      <c r="J42" s="89">
        <v>164</v>
      </c>
      <c r="K42" s="61"/>
      <c r="L42" s="88">
        <v>186</v>
      </c>
      <c r="M42" s="61"/>
      <c r="N42" s="88">
        <v>189</v>
      </c>
      <c r="O42" s="61"/>
      <c r="P42" s="20">
        <v>176</v>
      </c>
      <c r="Q42" s="11"/>
      <c r="R42" s="91"/>
      <c r="S42" s="11"/>
      <c r="T42" s="106"/>
      <c r="U42" s="24">
        <v>800</v>
      </c>
      <c r="V42" s="28"/>
      <c r="W42" s="95"/>
      <c r="X42" s="69"/>
      <c r="Y42" s="304">
        <v>715</v>
      </c>
      <c r="Z42" s="69"/>
      <c r="AA42" s="304"/>
    </row>
    <row r="43" spans="1:27" x14ac:dyDescent="0.3">
      <c r="A43" s="72" t="s">
        <v>275</v>
      </c>
      <c r="B43" s="14"/>
      <c r="C43" s="14"/>
      <c r="D43" s="38"/>
      <c r="E43" s="49"/>
      <c r="F43" s="38"/>
      <c r="G43" s="38"/>
      <c r="H43" s="11"/>
      <c r="I43" s="11"/>
      <c r="J43" s="70"/>
      <c r="K43" s="61"/>
      <c r="L43" s="70"/>
      <c r="M43" s="61"/>
      <c r="N43" s="61"/>
      <c r="O43" s="61"/>
      <c r="P43" s="11"/>
      <c r="Q43" s="65"/>
      <c r="R43" s="11"/>
      <c r="S43" s="65"/>
      <c r="T43" s="61"/>
      <c r="U43" s="28"/>
      <c r="V43" s="28"/>
      <c r="W43" s="69"/>
      <c r="X43" s="69"/>
      <c r="Y43" s="61"/>
      <c r="Z43" s="69"/>
      <c r="AA43" s="61"/>
    </row>
    <row r="44" spans="1:27" x14ac:dyDescent="0.3">
      <c r="A44" s="105" t="s">
        <v>17</v>
      </c>
      <c r="B44" s="84" t="s">
        <v>126</v>
      </c>
      <c r="C44" s="84" t="s">
        <v>243</v>
      </c>
      <c r="D44" s="85">
        <f t="shared" ref="D44:D50" si="11">H44/U44</f>
        <v>1.0349999999999999</v>
      </c>
      <c r="E44" s="87">
        <v>745</v>
      </c>
      <c r="F44" s="85">
        <f t="shared" ref="F44:F50" si="12">E44/800</f>
        <v>0.93125000000000002</v>
      </c>
      <c r="G44" s="38"/>
      <c r="H44" s="15">
        <f t="shared" ref="H44:H50" si="13">SUM(J44,L44,N44,P44,R44,T44)</f>
        <v>1035</v>
      </c>
      <c r="I44" s="11"/>
      <c r="J44" s="88">
        <v>182</v>
      </c>
      <c r="K44" s="61"/>
      <c r="L44" s="90">
        <v>94</v>
      </c>
      <c r="M44" s="61"/>
      <c r="N44" s="88">
        <v>188</v>
      </c>
      <c r="O44" s="61"/>
      <c r="P44" s="90">
        <v>180</v>
      </c>
      <c r="Q44" s="65"/>
      <c r="R44" s="91">
        <v>195</v>
      </c>
      <c r="S44" s="65"/>
      <c r="T44" s="89">
        <v>196</v>
      </c>
      <c r="U44" s="24">
        <v>1000</v>
      </c>
      <c r="V44" s="28"/>
      <c r="W44" s="94"/>
      <c r="X44" s="26"/>
      <c r="Y44" s="304">
        <v>761</v>
      </c>
      <c r="Z44" s="26"/>
      <c r="AA44" s="304" t="s">
        <v>308</v>
      </c>
    </row>
    <row r="45" spans="1:27" x14ac:dyDescent="0.3">
      <c r="A45" s="83" t="s">
        <v>18</v>
      </c>
      <c r="B45" s="84" t="s">
        <v>51</v>
      </c>
      <c r="C45" s="84" t="s">
        <v>125</v>
      </c>
      <c r="D45" s="85">
        <f t="shared" si="11"/>
        <v>1.1425000000000001</v>
      </c>
      <c r="E45" s="86">
        <v>728</v>
      </c>
      <c r="F45" s="85">
        <f t="shared" si="12"/>
        <v>0.91</v>
      </c>
      <c r="G45" s="38"/>
      <c r="H45" s="15">
        <f t="shared" si="13"/>
        <v>914</v>
      </c>
      <c r="I45" s="11"/>
      <c r="J45" s="88">
        <v>187</v>
      </c>
      <c r="K45" s="70"/>
      <c r="L45" s="88"/>
      <c r="M45" s="70"/>
      <c r="N45" s="88">
        <v>183</v>
      </c>
      <c r="O45" s="61"/>
      <c r="P45" s="90">
        <v>170</v>
      </c>
      <c r="Q45" s="26"/>
      <c r="R45" s="91">
        <v>188</v>
      </c>
      <c r="S45" s="26"/>
      <c r="T45" s="89">
        <v>186</v>
      </c>
      <c r="U45" s="24">
        <v>800</v>
      </c>
      <c r="V45" s="28"/>
      <c r="W45" s="94"/>
      <c r="X45" s="26"/>
      <c r="Y45" s="304">
        <v>744</v>
      </c>
      <c r="Z45" s="26"/>
      <c r="AA45" s="304" t="s">
        <v>309</v>
      </c>
    </row>
    <row r="46" spans="1:27" x14ac:dyDescent="0.3">
      <c r="A46" s="83" t="s">
        <v>19</v>
      </c>
      <c r="B46" s="84" t="s">
        <v>65</v>
      </c>
      <c r="C46" s="84" t="s">
        <v>204</v>
      </c>
      <c r="D46" s="85">
        <f t="shared" si="11"/>
        <v>1.14375</v>
      </c>
      <c r="E46" s="86">
        <v>732</v>
      </c>
      <c r="F46" s="85">
        <f t="shared" si="12"/>
        <v>0.91500000000000004</v>
      </c>
      <c r="G46" s="38"/>
      <c r="H46" s="15">
        <f t="shared" si="13"/>
        <v>915</v>
      </c>
      <c r="I46" s="11"/>
      <c r="J46" s="88">
        <v>177</v>
      </c>
      <c r="K46" s="70"/>
      <c r="L46" s="88">
        <v>191</v>
      </c>
      <c r="M46" s="61"/>
      <c r="N46" s="89"/>
      <c r="O46" s="61"/>
      <c r="P46" s="90">
        <v>172</v>
      </c>
      <c r="Q46" s="26"/>
      <c r="R46" s="91">
        <v>192</v>
      </c>
      <c r="S46" s="26"/>
      <c r="T46" s="106">
        <v>183</v>
      </c>
      <c r="U46" s="24">
        <v>800</v>
      </c>
      <c r="V46" s="28"/>
      <c r="W46" s="94"/>
      <c r="X46" s="26"/>
      <c r="Y46" s="304">
        <v>734</v>
      </c>
      <c r="Z46" s="26"/>
      <c r="AA46" s="304"/>
    </row>
    <row r="47" spans="1:27" x14ac:dyDescent="0.3">
      <c r="A47" s="83" t="s">
        <v>20</v>
      </c>
      <c r="B47" s="84" t="s">
        <v>211</v>
      </c>
      <c r="C47" s="84" t="s">
        <v>212</v>
      </c>
      <c r="D47" s="85">
        <f t="shared" si="11"/>
        <v>1.13375</v>
      </c>
      <c r="E47" s="87">
        <v>715</v>
      </c>
      <c r="F47" s="85">
        <f t="shared" si="12"/>
        <v>0.89375000000000004</v>
      </c>
      <c r="G47" s="38"/>
      <c r="H47" s="15">
        <f t="shared" si="13"/>
        <v>907</v>
      </c>
      <c r="I47" s="11"/>
      <c r="J47" s="106"/>
      <c r="K47" s="61"/>
      <c r="L47" s="88">
        <v>178</v>
      </c>
      <c r="M47" s="70"/>
      <c r="N47" s="88">
        <v>187</v>
      </c>
      <c r="O47" s="61"/>
      <c r="P47" s="90">
        <v>173</v>
      </c>
      <c r="Q47" s="11"/>
      <c r="R47" s="91">
        <v>177</v>
      </c>
      <c r="S47" s="11"/>
      <c r="T47" s="106">
        <v>192</v>
      </c>
      <c r="U47" s="24">
        <v>800</v>
      </c>
      <c r="V47" s="28"/>
      <c r="W47" s="94"/>
      <c r="X47" s="26"/>
      <c r="Y47" s="304">
        <v>734</v>
      </c>
      <c r="Z47" s="26"/>
      <c r="AA47" s="304"/>
    </row>
    <row r="48" spans="1:27" x14ac:dyDescent="0.3">
      <c r="A48" s="83" t="s">
        <v>21</v>
      </c>
      <c r="B48" s="84" t="s">
        <v>98</v>
      </c>
      <c r="C48" s="84" t="s">
        <v>143</v>
      </c>
      <c r="D48" s="85">
        <f t="shared" si="11"/>
        <v>1.0680000000000001</v>
      </c>
      <c r="E48" s="87">
        <v>715</v>
      </c>
      <c r="F48" s="85">
        <f t="shared" si="12"/>
        <v>0.89375000000000004</v>
      </c>
      <c r="G48" s="38"/>
      <c r="H48" s="15">
        <f t="shared" si="13"/>
        <v>1068</v>
      </c>
      <c r="I48" s="11"/>
      <c r="J48" s="88">
        <v>184</v>
      </c>
      <c r="K48" s="61"/>
      <c r="L48" s="89">
        <v>176</v>
      </c>
      <c r="M48" s="61"/>
      <c r="N48" s="88">
        <v>181</v>
      </c>
      <c r="O48" s="61"/>
      <c r="P48" s="90">
        <v>174</v>
      </c>
      <c r="Q48" s="11"/>
      <c r="R48" s="90">
        <v>168</v>
      </c>
      <c r="S48" s="11"/>
      <c r="T48" s="106">
        <v>185</v>
      </c>
      <c r="U48" s="24">
        <v>1000</v>
      </c>
      <c r="V48" s="28"/>
      <c r="W48" s="95"/>
      <c r="X48" s="69"/>
      <c r="Y48" s="304">
        <v>726</v>
      </c>
      <c r="Z48" s="69"/>
      <c r="AA48" s="304"/>
    </row>
    <row r="49" spans="1:27" x14ac:dyDescent="0.3">
      <c r="A49" s="83" t="s">
        <v>22</v>
      </c>
      <c r="B49" s="104" t="s">
        <v>144</v>
      </c>
      <c r="C49" s="104" t="s">
        <v>160</v>
      </c>
      <c r="D49" s="85">
        <f t="shared" si="11"/>
        <v>1.0589999999999999</v>
      </c>
      <c r="E49" s="87">
        <v>714</v>
      </c>
      <c r="F49" s="85">
        <f t="shared" si="12"/>
        <v>0.89249999999999996</v>
      </c>
      <c r="G49" s="38"/>
      <c r="H49" s="15">
        <f t="shared" si="13"/>
        <v>1059</v>
      </c>
      <c r="I49" s="11"/>
      <c r="J49" s="88">
        <v>189</v>
      </c>
      <c r="K49" s="62"/>
      <c r="L49" s="92">
        <v>180</v>
      </c>
      <c r="M49" s="61"/>
      <c r="N49" s="89">
        <v>175</v>
      </c>
      <c r="O49" s="61"/>
      <c r="P49" s="90">
        <v>165</v>
      </c>
      <c r="Q49" s="11"/>
      <c r="R49" s="90">
        <v>170</v>
      </c>
      <c r="S49" s="11"/>
      <c r="T49" s="106">
        <v>180</v>
      </c>
      <c r="U49" s="24">
        <v>1000</v>
      </c>
      <c r="V49" s="28"/>
      <c r="W49" s="94"/>
      <c r="X49" s="26"/>
      <c r="Y49" s="304">
        <v>724</v>
      </c>
      <c r="Z49" s="26"/>
      <c r="AA49" s="304"/>
    </row>
    <row r="50" spans="1:27" x14ac:dyDescent="0.3">
      <c r="A50" s="83" t="s">
        <v>23</v>
      </c>
      <c r="B50" s="104" t="s">
        <v>65</v>
      </c>
      <c r="C50" s="104" t="s">
        <v>66</v>
      </c>
      <c r="D50" s="85">
        <f t="shared" si="11"/>
        <v>1.0409999999999999</v>
      </c>
      <c r="E50" s="87">
        <v>705</v>
      </c>
      <c r="F50" s="85">
        <f t="shared" si="12"/>
        <v>0.88124999999999998</v>
      </c>
      <c r="G50" s="38"/>
      <c r="H50" s="15">
        <f t="shared" si="13"/>
        <v>1041</v>
      </c>
      <c r="I50" s="11"/>
      <c r="J50" s="88">
        <v>186</v>
      </c>
      <c r="K50" s="70"/>
      <c r="L50" s="88">
        <v>180</v>
      </c>
      <c r="M50" s="61"/>
      <c r="N50" s="89">
        <v>177</v>
      </c>
      <c r="O50" s="61"/>
      <c r="P50" s="90">
        <v>162</v>
      </c>
      <c r="Q50" s="11"/>
      <c r="R50" s="90">
        <v>161</v>
      </c>
      <c r="S50" s="11"/>
      <c r="T50" s="106">
        <v>175</v>
      </c>
      <c r="U50" s="24">
        <v>1000</v>
      </c>
      <c r="V50" s="28"/>
      <c r="W50" s="95"/>
      <c r="X50" s="69"/>
      <c r="Y50" s="304">
        <v>718</v>
      </c>
      <c r="Z50" s="69"/>
      <c r="AA50" s="304"/>
    </row>
    <row r="51" spans="1:27" x14ac:dyDescent="0.3">
      <c r="A51" s="73" t="s">
        <v>276</v>
      </c>
      <c r="B51" s="14"/>
      <c r="C51" s="14"/>
      <c r="D51" s="38"/>
      <c r="E51" s="49"/>
      <c r="F51" s="38"/>
      <c r="G51" s="38"/>
      <c r="H51" s="11"/>
      <c r="I51" s="11"/>
      <c r="J51" s="61"/>
      <c r="K51" s="61"/>
      <c r="L51" s="70"/>
      <c r="M51" s="61"/>
      <c r="N51" s="70"/>
      <c r="O51" s="61"/>
      <c r="P51" s="11"/>
      <c r="Q51" s="11"/>
      <c r="R51" s="11"/>
      <c r="S51" s="11"/>
      <c r="T51" s="61"/>
      <c r="U51" s="28"/>
      <c r="V51" s="28"/>
      <c r="W51" s="26"/>
      <c r="X51" s="26"/>
      <c r="Y51" s="61"/>
      <c r="Z51" s="26"/>
      <c r="AA51" s="61"/>
    </row>
    <row r="52" spans="1:27" x14ac:dyDescent="0.3">
      <c r="A52" s="83" t="s">
        <v>17</v>
      </c>
      <c r="B52" s="84" t="s">
        <v>71</v>
      </c>
      <c r="C52" s="84" t="s">
        <v>72</v>
      </c>
      <c r="D52" s="85">
        <f t="shared" ref="D52:D58" si="14">H52/U52</f>
        <v>1.081</v>
      </c>
      <c r="E52" s="86">
        <v>727</v>
      </c>
      <c r="F52" s="85">
        <f t="shared" ref="F52:F57" si="15">E52/800</f>
        <v>0.90874999999999995</v>
      </c>
      <c r="G52" s="38"/>
      <c r="H52" s="15">
        <f t="shared" ref="H52:H58" si="16">SUM(J52,L52,N52,P52,R52,T52)</f>
        <v>1081</v>
      </c>
      <c r="I52" s="11"/>
      <c r="J52" s="90">
        <v>174</v>
      </c>
      <c r="K52" s="61"/>
      <c r="L52" s="88">
        <v>177</v>
      </c>
      <c r="M52" s="70"/>
      <c r="N52" s="88">
        <v>182</v>
      </c>
      <c r="O52" s="61"/>
      <c r="P52" s="90">
        <v>163</v>
      </c>
      <c r="Q52" s="26"/>
      <c r="R52" s="93">
        <v>194</v>
      </c>
      <c r="S52" s="26"/>
      <c r="T52" s="106">
        <v>191</v>
      </c>
      <c r="U52" s="24">
        <v>1000</v>
      </c>
      <c r="V52" s="28"/>
      <c r="W52" s="94"/>
      <c r="X52" s="26"/>
      <c r="Y52" s="304">
        <v>744</v>
      </c>
      <c r="Z52" s="26"/>
      <c r="AA52" s="304" t="s">
        <v>310</v>
      </c>
    </row>
    <row r="53" spans="1:27" x14ac:dyDescent="0.3">
      <c r="A53" s="83" t="s">
        <v>18</v>
      </c>
      <c r="B53" s="84" t="s">
        <v>199</v>
      </c>
      <c r="C53" s="84" t="s">
        <v>127</v>
      </c>
      <c r="D53" s="85">
        <f t="shared" si="14"/>
        <v>1.0840000000000001</v>
      </c>
      <c r="E53" s="86">
        <v>721</v>
      </c>
      <c r="F53" s="85">
        <f t="shared" si="15"/>
        <v>0.90125</v>
      </c>
      <c r="G53" s="38"/>
      <c r="H53" s="15">
        <f t="shared" si="16"/>
        <v>1084</v>
      </c>
      <c r="I53" s="11"/>
      <c r="J53" s="88">
        <v>183</v>
      </c>
      <c r="K53" s="70"/>
      <c r="L53" s="88">
        <v>177</v>
      </c>
      <c r="M53" s="61"/>
      <c r="N53" s="90">
        <v>177</v>
      </c>
      <c r="O53" s="61"/>
      <c r="P53" s="90">
        <v>172</v>
      </c>
      <c r="Q53" s="26"/>
      <c r="R53" s="91">
        <v>184</v>
      </c>
      <c r="S53" s="26"/>
      <c r="T53" s="89">
        <v>191</v>
      </c>
      <c r="U53" s="24">
        <v>1000</v>
      </c>
      <c r="V53" s="28"/>
      <c r="W53" s="94"/>
      <c r="X53" s="26"/>
      <c r="Y53" s="304">
        <v>735</v>
      </c>
      <c r="Z53" s="26"/>
      <c r="AA53" s="304" t="s">
        <v>311</v>
      </c>
    </row>
    <row r="54" spans="1:27" x14ac:dyDescent="0.3">
      <c r="A54" s="83" t="s">
        <v>19</v>
      </c>
      <c r="B54" s="104" t="s">
        <v>55</v>
      </c>
      <c r="C54" s="104" t="s">
        <v>56</v>
      </c>
      <c r="D54" s="85">
        <f t="shared" si="14"/>
        <v>1.1187499999999999</v>
      </c>
      <c r="E54" s="87">
        <v>712</v>
      </c>
      <c r="F54" s="85">
        <f t="shared" si="15"/>
        <v>0.89</v>
      </c>
      <c r="G54" s="38"/>
      <c r="H54" s="15">
        <f t="shared" si="16"/>
        <v>895</v>
      </c>
      <c r="I54" s="11"/>
      <c r="J54" s="88">
        <v>184</v>
      </c>
      <c r="K54" s="70"/>
      <c r="L54" s="92"/>
      <c r="M54" s="70"/>
      <c r="N54" s="88">
        <v>175</v>
      </c>
      <c r="O54" s="61"/>
      <c r="P54" s="91">
        <v>177</v>
      </c>
      <c r="Q54" s="11"/>
      <c r="R54" s="90">
        <v>176</v>
      </c>
      <c r="S54" s="11"/>
      <c r="T54" s="106">
        <v>183</v>
      </c>
      <c r="U54" s="24">
        <v>800</v>
      </c>
      <c r="V54" s="28"/>
      <c r="W54" s="94"/>
      <c r="X54" s="26"/>
      <c r="Y54" s="304">
        <v>719</v>
      </c>
      <c r="Z54" s="26"/>
      <c r="AA54" s="304"/>
    </row>
    <row r="55" spans="1:27" x14ac:dyDescent="0.3">
      <c r="A55" s="83" t="s">
        <v>20</v>
      </c>
      <c r="B55" s="84" t="s">
        <v>196</v>
      </c>
      <c r="C55" s="84" t="s">
        <v>232</v>
      </c>
      <c r="D55" s="85">
        <f t="shared" si="14"/>
        <v>1.0349999999999999</v>
      </c>
      <c r="E55" s="87">
        <v>704</v>
      </c>
      <c r="F55" s="85">
        <f t="shared" si="15"/>
        <v>0.88</v>
      </c>
      <c r="G55" s="38"/>
      <c r="H55" s="15">
        <f t="shared" si="16"/>
        <v>1035</v>
      </c>
      <c r="I55" s="11"/>
      <c r="J55" s="88">
        <v>180</v>
      </c>
      <c r="K55" s="61"/>
      <c r="L55" s="88">
        <v>172</v>
      </c>
      <c r="M55" s="61"/>
      <c r="N55" s="90">
        <v>164</v>
      </c>
      <c r="O55" s="61"/>
      <c r="P55" s="90">
        <v>153</v>
      </c>
      <c r="Q55" s="65"/>
      <c r="R55" s="91">
        <v>188</v>
      </c>
      <c r="S55" s="65"/>
      <c r="T55" s="89">
        <v>178</v>
      </c>
      <c r="U55" s="24">
        <v>1000</v>
      </c>
      <c r="V55" s="28"/>
      <c r="W55" s="94"/>
      <c r="X55" s="26"/>
      <c r="Y55" s="304">
        <v>718</v>
      </c>
      <c r="Z55" s="26"/>
      <c r="AA55" s="304"/>
    </row>
    <row r="56" spans="1:27" x14ac:dyDescent="0.3">
      <c r="A56" s="83" t="s">
        <v>21</v>
      </c>
      <c r="B56" s="84" t="s">
        <v>81</v>
      </c>
      <c r="C56" s="84" t="s">
        <v>82</v>
      </c>
      <c r="D56" s="85">
        <f t="shared" si="14"/>
        <v>1.09375</v>
      </c>
      <c r="E56" s="86">
        <v>701</v>
      </c>
      <c r="F56" s="85">
        <f t="shared" si="15"/>
        <v>0.87624999999999997</v>
      </c>
      <c r="G56" s="38"/>
      <c r="H56" s="15">
        <f t="shared" si="16"/>
        <v>875</v>
      </c>
      <c r="I56" s="11"/>
      <c r="J56" s="90">
        <v>164</v>
      </c>
      <c r="K56" s="61"/>
      <c r="L56" s="88">
        <v>184</v>
      </c>
      <c r="M56" s="70"/>
      <c r="N56" s="88">
        <v>173</v>
      </c>
      <c r="O56" s="61"/>
      <c r="P56" s="91"/>
      <c r="Q56" s="26"/>
      <c r="R56" s="93">
        <v>180</v>
      </c>
      <c r="S56" s="26"/>
      <c r="T56" s="106">
        <v>174</v>
      </c>
      <c r="U56" s="24">
        <v>800</v>
      </c>
      <c r="V56" s="28"/>
      <c r="W56" s="94"/>
      <c r="X56" s="26"/>
      <c r="Y56" s="304">
        <v>711</v>
      </c>
      <c r="Z56" s="26"/>
      <c r="AA56" s="304"/>
    </row>
    <row r="57" spans="1:27" x14ac:dyDescent="0.3">
      <c r="A57" s="83" t="s">
        <v>22</v>
      </c>
      <c r="B57" s="84" t="s">
        <v>222</v>
      </c>
      <c r="C57" s="84" t="s">
        <v>223</v>
      </c>
      <c r="D57" s="85">
        <f t="shared" si="14"/>
        <v>1.022</v>
      </c>
      <c r="E57" s="86">
        <v>693</v>
      </c>
      <c r="F57" s="85">
        <f t="shared" si="15"/>
        <v>0.86624999999999996</v>
      </c>
      <c r="G57" s="38"/>
      <c r="H57" s="15">
        <f t="shared" si="16"/>
        <v>1022</v>
      </c>
      <c r="I57" s="11"/>
      <c r="J57" s="88">
        <v>174</v>
      </c>
      <c r="K57" s="61"/>
      <c r="L57" s="88">
        <v>178</v>
      </c>
      <c r="M57" s="61"/>
      <c r="N57" s="90">
        <v>167</v>
      </c>
      <c r="O57" s="61"/>
      <c r="P57" s="90">
        <v>144</v>
      </c>
      <c r="Q57" s="26"/>
      <c r="R57" s="91">
        <v>174</v>
      </c>
      <c r="S57" s="26"/>
      <c r="T57" s="89">
        <v>185</v>
      </c>
      <c r="U57" s="24">
        <v>1000</v>
      </c>
      <c r="V57" s="28"/>
      <c r="W57" s="94"/>
      <c r="X57" s="26"/>
      <c r="Y57" s="304">
        <v>711</v>
      </c>
      <c r="Z57" s="26"/>
      <c r="AA57" s="304"/>
    </row>
    <row r="58" spans="1:27" x14ac:dyDescent="0.3">
      <c r="A58" s="83" t="s">
        <v>23</v>
      </c>
      <c r="B58" s="84" t="s">
        <v>71</v>
      </c>
      <c r="C58" s="84" t="s">
        <v>240</v>
      </c>
      <c r="D58" s="85">
        <f t="shared" si="14"/>
        <v>1.1599999999999999</v>
      </c>
      <c r="E58" s="87">
        <v>514</v>
      </c>
      <c r="F58" s="85">
        <f>E58/600</f>
        <v>0.85666666666666669</v>
      </c>
      <c r="G58" s="38"/>
      <c r="H58" s="15">
        <f t="shared" si="16"/>
        <v>696</v>
      </c>
      <c r="I58" s="11"/>
      <c r="J58" s="88">
        <v>176</v>
      </c>
      <c r="K58" s="61"/>
      <c r="L58" s="88">
        <v>174</v>
      </c>
      <c r="M58" s="61"/>
      <c r="N58" s="89"/>
      <c r="O58" s="61"/>
      <c r="P58" s="91">
        <v>164</v>
      </c>
      <c r="Q58" s="65"/>
      <c r="R58" s="91"/>
      <c r="S58" s="65"/>
      <c r="T58" s="89">
        <v>182</v>
      </c>
      <c r="U58" s="24">
        <v>600</v>
      </c>
      <c r="V58" s="28"/>
      <c r="W58" s="95"/>
      <c r="X58" s="69"/>
      <c r="Y58" s="304">
        <v>696</v>
      </c>
      <c r="Z58" s="69"/>
      <c r="AA58" s="304"/>
    </row>
    <row r="59" spans="1:27" x14ac:dyDescent="0.3">
      <c r="A59" s="72" t="s">
        <v>277</v>
      </c>
      <c r="B59" s="14"/>
      <c r="C59" s="14"/>
      <c r="D59" s="38"/>
      <c r="E59" s="49"/>
      <c r="F59" s="38"/>
      <c r="G59" s="38"/>
      <c r="H59" s="11"/>
      <c r="I59" s="11"/>
      <c r="J59" s="70"/>
      <c r="K59" s="61"/>
      <c r="L59" s="70"/>
      <c r="M59" s="61"/>
      <c r="N59" s="61"/>
      <c r="O59" s="61"/>
      <c r="P59" s="11"/>
      <c r="Q59" s="65"/>
      <c r="R59" s="11"/>
      <c r="S59" s="65"/>
      <c r="T59" s="61"/>
      <c r="U59" s="28"/>
      <c r="V59" s="28"/>
      <c r="W59" s="26"/>
      <c r="X59" s="26"/>
      <c r="Y59" s="61"/>
      <c r="Z59" s="26"/>
      <c r="AA59" s="61"/>
    </row>
    <row r="60" spans="1:27" x14ac:dyDescent="0.3">
      <c r="A60" s="83" t="s">
        <v>17</v>
      </c>
      <c r="B60" s="84" t="s">
        <v>110</v>
      </c>
      <c r="C60" s="84" t="s">
        <v>216</v>
      </c>
      <c r="D60" s="85">
        <f t="shared" ref="D60:D68" si="17">H60/U60</f>
        <v>1.0862499999999999</v>
      </c>
      <c r="E60" s="87">
        <v>684</v>
      </c>
      <c r="F60" s="85">
        <f>E60/800</f>
        <v>0.85499999999999998</v>
      </c>
      <c r="G60" s="38"/>
      <c r="H60" s="15">
        <f t="shared" ref="H60:H68" si="18">SUM(J60,L60,N60,P60,R60,T60)</f>
        <v>869</v>
      </c>
      <c r="I60" s="11"/>
      <c r="J60" s="88">
        <v>176</v>
      </c>
      <c r="K60" s="70"/>
      <c r="L60" s="88">
        <v>172</v>
      </c>
      <c r="M60" s="61"/>
      <c r="N60" s="89"/>
      <c r="O60" s="61"/>
      <c r="P60" s="90">
        <v>155</v>
      </c>
      <c r="Q60" s="11"/>
      <c r="R60" s="91">
        <v>181</v>
      </c>
      <c r="S60" s="11"/>
      <c r="T60" s="106">
        <v>185</v>
      </c>
      <c r="U60" s="24">
        <v>800</v>
      </c>
      <c r="V60" s="28"/>
      <c r="W60" s="94"/>
      <c r="X60" s="26"/>
      <c r="Y60" s="304">
        <v>714</v>
      </c>
      <c r="Z60" s="26"/>
      <c r="AA60" s="304" t="s">
        <v>312</v>
      </c>
    </row>
    <row r="61" spans="1:27" x14ac:dyDescent="0.3">
      <c r="A61" s="83" t="s">
        <v>18</v>
      </c>
      <c r="B61" s="84" t="s">
        <v>61</v>
      </c>
      <c r="C61" s="84" t="s">
        <v>206</v>
      </c>
      <c r="D61" s="85">
        <f t="shared" si="17"/>
        <v>1.0049999999999999</v>
      </c>
      <c r="E61" s="87">
        <v>677</v>
      </c>
      <c r="F61" s="85">
        <f>E61/800</f>
        <v>0.84624999999999995</v>
      </c>
      <c r="G61" s="38"/>
      <c r="H61" s="15">
        <f t="shared" si="18"/>
        <v>1005</v>
      </c>
      <c r="I61" s="11"/>
      <c r="J61" s="88">
        <v>174</v>
      </c>
      <c r="K61" s="70"/>
      <c r="L61" s="88">
        <v>168</v>
      </c>
      <c r="M61" s="61"/>
      <c r="N61" s="90">
        <v>159</v>
      </c>
      <c r="O61" s="61"/>
      <c r="P61" s="90">
        <v>156</v>
      </c>
      <c r="Q61" s="11"/>
      <c r="R61" s="91">
        <v>176</v>
      </c>
      <c r="S61" s="11"/>
      <c r="T61" s="106">
        <v>172</v>
      </c>
      <c r="U61" s="24">
        <v>1000</v>
      </c>
      <c r="V61" s="28"/>
      <c r="W61" s="94"/>
      <c r="X61" s="26"/>
      <c r="Y61" s="304">
        <v>690</v>
      </c>
      <c r="Z61" s="26"/>
      <c r="AA61" s="304" t="s">
        <v>313</v>
      </c>
    </row>
    <row r="62" spans="1:27" x14ac:dyDescent="0.3">
      <c r="A62" s="83" t="s">
        <v>19</v>
      </c>
      <c r="B62" s="104" t="s">
        <v>178</v>
      </c>
      <c r="C62" s="104" t="s">
        <v>177</v>
      </c>
      <c r="D62" s="85">
        <f t="shared" si="17"/>
        <v>1.1316666666666666</v>
      </c>
      <c r="E62" s="87">
        <v>502</v>
      </c>
      <c r="F62" s="85">
        <f>E62/600</f>
        <v>0.83666666666666667</v>
      </c>
      <c r="G62" s="38"/>
      <c r="H62" s="15">
        <f t="shared" si="18"/>
        <v>679</v>
      </c>
      <c r="I62" s="11"/>
      <c r="J62" s="88">
        <v>172</v>
      </c>
      <c r="K62" s="61"/>
      <c r="L62" s="88">
        <v>166</v>
      </c>
      <c r="M62" s="61"/>
      <c r="N62" s="89">
        <v>164</v>
      </c>
      <c r="O62" s="61"/>
      <c r="P62" s="91"/>
      <c r="Q62" s="11"/>
      <c r="R62" s="91"/>
      <c r="S62" s="11"/>
      <c r="T62" s="106">
        <v>177</v>
      </c>
      <c r="U62" s="24">
        <v>600</v>
      </c>
      <c r="V62" s="28"/>
      <c r="W62" s="94"/>
      <c r="X62" s="26"/>
      <c r="Y62" s="304">
        <v>679</v>
      </c>
      <c r="Z62" s="26"/>
      <c r="AA62" s="304"/>
    </row>
    <row r="63" spans="1:27" x14ac:dyDescent="0.3">
      <c r="A63" s="83" t="s">
        <v>20</v>
      </c>
      <c r="B63" s="104" t="s">
        <v>78</v>
      </c>
      <c r="C63" s="104" t="s">
        <v>202</v>
      </c>
      <c r="D63" s="85">
        <f t="shared" si="17"/>
        <v>0.95499999999999996</v>
      </c>
      <c r="E63" s="87">
        <v>653</v>
      </c>
      <c r="F63" s="85">
        <f>E63/800</f>
        <v>0.81625000000000003</v>
      </c>
      <c r="G63" s="38"/>
      <c r="H63" s="15">
        <f t="shared" si="18"/>
        <v>955</v>
      </c>
      <c r="I63" s="11"/>
      <c r="J63" s="90">
        <v>152</v>
      </c>
      <c r="K63" s="61"/>
      <c r="L63" s="88">
        <v>162</v>
      </c>
      <c r="M63" s="70"/>
      <c r="N63" s="88">
        <v>162</v>
      </c>
      <c r="O63" s="61"/>
      <c r="P63" s="90">
        <v>125</v>
      </c>
      <c r="Q63" s="11"/>
      <c r="R63" s="91">
        <v>177</v>
      </c>
      <c r="S63" s="11"/>
      <c r="T63" s="106">
        <v>177</v>
      </c>
      <c r="U63" s="24">
        <v>1000</v>
      </c>
      <c r="V63" s="28"/>
      <c r="W63" s="94"/>
      <c r="X63" s="26"/>
      <c r="Y63" s="304">
        <v>678</v>
      </c>
      <c r="Z63" s="26"/>
      <c r="AA63" s="304"/>
    </row>
    <row r="64" spans="1:27" x14ac:dyDescent="0.3">
      <c r="A64" s="83" t="s">
        <v>21</v>
      </c>
      <c r="B64" s="104" t="s">
        <v>54</v>
      </c>
      <c r="C64" s="104" t="s">
        <v>226</v>
      </c>
      <c r="D64" s="85">
        <f t="shared" si="17"/>
        <v>0.84624999999999995</v>
      </c>
      <c r="E64" s="87">
        <v>677</v>
      </c>
      <c r="F64" s="85">
        <f>E64/800</f>
        <v>0.84624999999999995</v>
      </c>
      <c r="G64" s="38"/>
      <c r="H64" s="15">
        <f t="shared" si="18"/>
        <v>677</v>
      </c>
      <c r="I64" s="11"/>
      <c r="J64" s="89"/>
      <c r="K64" s="61"/>
      <c r="L64" s="88">
        <v>180</v>
      </c>
      <c r="M64" s="61"/>
      <c r="N64" s="88">
        <v>167</v>
      </c>
      <c r="O64" s="61"/>
      <c r="P64" s="91">
        <v>156</v>
      </c>
      <c r="Q64" s="11"/>
      <c r="R64" s="91">
        <v>174</v>
      </c>
      <c r="S64" s="11"/>
      <c r="T64" s="106"/>
      <c r="U64" s="24">
        <v>800</v>
      </c>
      <c r="V64" s="28"/>
      <c r="W64" s="94"/>
      <c r="X64" s="26"/>
      <c r="Y64" s="304">
        <v>677</v>
      </c>
      <c r="Z64" s="26"/>
      <c r="AA64" s="304"/>
    </row>
    <row r="65" spans="1:27" x14ac:dyDescent="0.3">
      <c r="A65" s="83" t="s">
        <v>22</v>
      </c>
      <c r="B65" s="84" t="s">
        <v>252</v>
      </c>
      <c r="C65" s="84" t="s">
        <v>253</v>
      </c>
      <c r="D65" s="85">
        <f t="shared" si="17"/>
        <v>0.95299999999999996</v>
      </c>
      <c r="E65" s="87">
        <v>636</v>
      </c>
      <c r="F65" s="85">
        <f>E65/800</f>
        <v>0.79500000000000004</v>
      </c>
      <c r="G65" s="38"/>
      <c r="H65" s="15">
        <f t="shared" si="18"/>
        <v>953</v>
      </c>
      <c r="I65" s="11"/>
      <c r="J65" s="90">
        <v>143</v>
      </c>
      <c r="K65" s="61"/>
      <c r="L65" s="88">
        <v>155</v>
      </c>
      <c r="M65" s="61"/>
      <c r="N65" s="88">
        <v>159</v>
      </c>
      <c r="O65" s="61"/>
      <c r="P65" s="90">
        <v>148</v>
      </c>
      <c r="Q65" s="65"/>
      <c r="R65" s="91">
        <v>174</v>
      </c>
      <c r="S65" s="65"/>
      <c r="T65" s="89">
        <v>174</v>
      </c>
      <c r="U65" s="24">
        <v>1000</v>
      </c>
      <c r="V65" s="28"/>
      <c r="W65" s="94"/>
      <c r="X65" s="26"/>
      <c r="Y65" s="304">
        <v>662</v>
      </c>
      <c r="Z65" s="26"/>
      <c r="AA65" s="304"/>
    </row>
    <row r="66" spans="1:27" x14ac:dyDescent="0.3">
      <c r="A66" s="83" t="s">
        <v>23</v>
      </c>
      <c r="B66" s="84" t="s">
        <v>168</v>
      </c>
      <c r="C66" s="84" t="s">
        <v>166</v>
      </c>
      <c r="D66" s="85">
        <f t="shared" si="17"/>
        <v>0.87</v>
      </c>
      <c r="E66" s="86">
        <v>608</v>
      </c>
      <c r="F66" s="85">
        <f>E66/800</f>
        <v>0.76</v>
      </c>
      <c r="G66" s="38"/>
      <c r="H66" s="15">
        <f t="shared" si="18"/>
        <v>870</v>
      </c>
      <c r="I66" s="11"/>
      <c r="J66" s="88">
        <v>153</v>
      </c>
      <c r="K66" s="61"/>
      <c r="L66" s="88">
        <v>154</v>
      </c>
      <c r="M66" s="61"/>
      <c r="N66" s="90">
        <v>136</v>
      </c>
      <c r="O66" s="61"/>
      <c r="P66" s="90">
        <v>94</v>
      </c>
      <c r="Q66" s="26"/>
      <c r="R66" s="91">
        <v>165</v>
      </c>
      <c r="S66" s="26"/>
      <c r="T66" s="89">
        <v>168</v>
      </c>
      <c r="U66" s="24">
        <v>1000</v>
      </c>
      <c r="V66" s="28"/>
      <c r="W66" s="94"/>
      <c r="X66" s="26"/>
      <c r="Y66" s="304">
        <v>640</v>
      </c>
      <c r="Z66" s="26"/>
      <c r="AA66" s="304"/>
    </row>
    <row r="67" spans="1:27" x14ac:dyDescent="0.3">
      <c r="A67" s="83" t="s">
        <v>24</v>
      </c>
      <c r="B67" s="84" t="s">
        <v>221</v>
      </c>
      <c r="C67" s="84" t="s">
        <v>165</v>
      </c>
      <c r="D67" s="85">
        <f t="shared" si="17"/>
        <v>0.79874999999999996</v>
      </c>
      <c r="E67" s="86">
        <v>639</v>
      </c>
      <c r="F67" s="85">
        <f>E67/800</f>
        <v>0.79874999999999996</v>
      </c>
      <c r="G67" s="38"/>
      <c r="H67" s="15">
        <f t="shared" si="18"/>
        <v>639</v>
      </c>
      <c r="I67" s="11"/>
      <c r="J67" s="88">
        <v>173</v>
      </c>
      <c r="K67" s="61"/>
      <c r="L67" s="89">
        <v>150</v>
      </c>
      <c r="M67" s="61"/>
      <c r="N67" s="92">
        <v>162</v>
      </c>
      <c r="O67" s="62"/>
      <c r="P67" s="91">
        <v>154</v>
      </c>
      <c r="Q67" s="26"/>
      <c r="R67" s="91"/>
      <c r="S67" s="26"/>
      <c r="T67" s="106"/>
      <c r="U67" s="24">
        <v>800</v>
      </c>
      <c r="V67" s="28"/>
      <c r="W67" s="95"/>
      <c r="X67" s="69"/>
      <c r="Y67" s="304">
        <v>639</v>
      </c>
      <c r="Z67" s="69"/>
      <c r="AA67" s="304"/>
    </row>
    <row r="68" spans="1:27" x14ac:dyDescent="0.3">
      <c r="A68" s="83" t="s">
        <v>25</v>
      </c>
      <c r="B68" s="84" t="s">
        <v>289</v>
      </c>
      <c r="C68" s="84" t="s">
        <v>290</v>
      </c>
      <c r="D68" s="85">
        <f t="shared" si="17"/>
        <v>0.54800000000000004</v>
      </c>
      <c r="E68" s="107">
        <v>194</v>
      </c>
      <c r="F68" s="85">
        <f>E68/600</f>
        <v>0.32333333333333331</v>
      </c>
      <c r="G68" s="65"/>
      <c r="H68" s="15">
        <f t="shared" si="18"/>
        <v>274</v>
      </c>
      <c r="I68" s="65"/>
      <c r="J68" s="106">
        <v>38</v>
      </c>
      <c r="K68" s="61"/>
      <c r="L68" s="106">
        <v>69</v>
      </c>
      <c r="M68" s="61"/>
      <c r="N68" s="106"/>
      <c r="O68" s="61"/>
      <c r="P68" s="91"/>
      <c r="Q68" s="65"/>
      <c r="R68" s="91">
        <v>87</v>
      </c>
      <c r="S68" s="65"/>
      <c r="T68" s="89">
        <v>80</v>
      </c>
      <c r="U68" s="24">
        <v>500</v>
      </c>
      <c r="V68" s="28"/>
      <c r="W68" s="94"/>
      <c r="X68" s="26"/>
      <c r="Y68" s="304">
        <v>274</v>
      </c>
      <c r="Z68" s="26"/>
      <c r="AA68" s="304"/>
    </row>
    <row r="69" spans="1:27" s="19" customFormat="1" x14ac:dyDescent="0.3">
      <c r="A69" s="73"/>
      <c r="B69" s="14"/>
      <c r="C69" s="14"/>
      <c r="D69" s="38"/>
      <c r="E69" s="11"/>
      <c r="F69" s="38"/>
      <c r="G69" s="26"/>
      <c r="H69" s="11"/>
      <c r="I69" s="11"/>
      <c r="J69" s="70"/>
      <c r="K69" s="61"/>
      <c r="L69" s="70"/>
      <c r="M69" s="61"/>
      <c r="N69" s="61"/>
      <c r="O69" s="61"/>
      <c r="P69" s="61"/>
      <c r="Q69" s="74"/>
      <c r="R69" s="64"/>
      <c r="S69" s="64"/>
      <c r="T69" s="61"/>
      <c r="U69" s="61"/>
      <c r="V69" s="26"/>
      <c r="W69" s="26"/>
      <c r="X69" s="26"/>
      <c r="Y69" s="61"/>
      <c r="Z69" s="26"/>
      <c r="AA69" s="61"/>
    </row>
  </sheetData>
  <sortState xmlns:xlrd2="http://schemas.microsoft.com/office/spreadsheetml/2017/richdata2" ref="B60:AA68">
    <sortCondition descending="1" ref="Y60:Y68"/>
  </sortState>
  <mergeCells count="1">
    <mergeCell ref="D1:AA1"/>
  </mergeCells>
  <phoneticPr fontId="15" type="noConversion"/>
  <pageMargins left="0.7" right="0.7" top="0.75" bottom="0.75" header="0.3" footer="0.3"/>
  <pageSetup scale="70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AA220"/>
  <sheetViews>
    <sheetView zoomScale="70" zoomScaleNormal="70" workbookViewId="0">
      <pane ySplit="3" topLeftCell="A4" activePane="bottomLeft" state="frozen"/>
      <selection pane="bottomLeft" activeCell="P98" sqref="P98"/>
    </sheetView>
  </sheetViews>
  <sheetFormatPr defaultColWidth="9.140625" defaultRowHeight="18.75" x14ac:dyDescent="0.3"/>
  <cols>
    <col min="1" max="1" width="14.5703125" style="19" customWidth="1"/>
    <col min="2" max="2" width="18" style="13" customWidth="1"/>
    <col min="3" max="3" width="20" style="13" customWidth="1"/>
    <col min="4" max="4" width="13.42578125" style="24" hidden="1" customWidth="1"/>
    <col min="5" max="5" width="13.42578125" style="12" hidden="1" customWidth="1"/>
    <col min="6" max="6" width="13.42578125" style="24" hidden="1" customWidth="1"/>
    <col min="7" max="7" width="2.85546875" style="137" hidden="1" customWidth="1"/>
    <col min="8" max="8" width="13.42578125" style="30" hidden="1" customWidth="1"/>
    <col min="9" max="9" width="2.85546875" style="138" customWidth="1"/>
    <col min="10" max="10" width="11.7109375" style="54" customWidth="1"/>
    <col min="11" max="11" width="2.7109375" style="55" customWidth="1"/>
    <col min="12" max="12" width="11.7109375" style="54" customWidth="1"/>
    <col min="13" max="13" width="2.7109375" style="55" customWidth="1"/>
    <col min="14" max="14" width="11.85546875" style="54" customWidth="1"/>
    <col min="15" max="15" width="2.7109375" style="55" customWidth="1"/>
    <col min="16" max="16" width="11.7109375" style="54" customWidth="1"/>
    <col min="17" max="17" width="2.7109375" style="141" customWidth="1"/>
    <col min="18" max="18" width="11.7109375" style="56" customWidth="1"/>
    <col min="19" max="19" width="2.7109375" style="143" customWidth="1"/>
    <col min="20" max="20" width="11.140625" style="54" customWidth="1"/>
    <col min="21" max="21" width="9.140625" style="56" hidden="1" customWidth="1"/>
    <col min="22" max="22" width="2.7109375" style="137" hidden="1" customWidth="1"/>
    <col min="23" max="23" width="20.42578125" style="19" hidden="1" customWidth="1"/>
    <col min="24" max="24" width="2.85546875" style="137" customWidth="1"/>
    <col min="25" max="25" width="16" style="19" customWidth="1"/>
    <col min="26" max="26" width="2.85546875" style="137" customWidth="1"/>
    <col min="27" max="27" width="10.5703125" style="19" customWidth="1"/>
    <col min="28" max="28" width="9.140625" style="19" customWidth="1"/>
    <col min="29" max="16384" width="9.140625" style="19"/>
  </cols>
  <sheetData>
    <row r="1" spans="1:27" ht="33.75" customHeight="1" thickBot="1" x14ac:dyDescent="0.3">
      <c r="A1" s="119" t="s">
        <v>281</v>
      </c>
      <c r="B1" s="273"/>
      <c r="C1" s="241" t="s">
        <v>292</v>
      </c>
      <c r="D1" s="337" t="s">
        <v>282</v>
      </c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8"/>
    </row>
    <row r="2" spans="1:27" ht="15.75" customHeight="1" x14ac:dyDescent="0.3">
      <c r="A2" s="276"/>
      <c r="B2" s="275"/>
      <c r="C2" s="68"/>
      <c r="D2" s="1" t="s">
        <v>11</v>
      </c>
      <c r="E2" s="281" t="s">
        <v>291</v>
      </c>
      <c r="F2" s="1" t="s">
        <v>291</v>
      </c>
      <c r="G2" s="136"/>
      <c r="H2" s="3" t="s">
        <v>7</v>
      </c>
      <c r="I2" s="136"/>
      <c r="J2" s="52" t="s">
        <v>4</v>
      </c>
      <c r="K2" s="139"/>
      <c r="L2" s="52" t="s">
        <v>5</v>
      </c>
      <c r="M2" s="139"/>
      <c r="N2" s="52" t="s">
        <v>6</v>
      </c>
      <c r="O2" s="139"/>
      <c r="P2" s="52" t="s">
        <v>8</v>
      </c>
      <c r="Q2" s="139"/>
      <c r="R2" s="59" t="s">
        <v>9</v>
      </c>
      <c r="S2" s="139"/>
      <c r="T2" s="45" t="s">
        <v>31</v>
      </c>
      <c r="U2" s="44"/>
      <c r="V2" s="46"/>
      <c r="W2" s="35"/>
      <c r="X2" s="46"/>
      <c r="Y2" s="35"/>
      <c r="Z2" s="46"/>
      <c r="AA2" s="35"/>
    </row>
    <row r="3" spans="1:27" ht="19.5" thickBot="1" x14ac:dyDescent="0.35">
      <c r="A3" s="309"/>
      <c r="B3" s="274"/>
      <c r="C3" s="214"/>
      <c r="D3" s="215" t="s">
        <v>10</v>
      </c>
      <c r="E3" s="282" t="s">
        <v>48</v>
      </c>
      <c r="F3" s="215" t="s">
        <v>10</v>
      </c>
      <c r="G3" s="216"/>
      <c r="H3" s="217" t="s">
        <v>32</v>
      </c>
      <c r="I3" s="175"/>
      <c r="J3" s="218" t="s">
        <v>0</v>
      </c>
      <c r="K3" s="219"/>
      <c r="L3" s="218" t="s">
        <v>1</v>
      </c>
      <c r="M3" s="219"/>
      <c r="N3" s="218" t="s">
        <v>2</v>
      </c>
      <c r="O3" s="219"/>
      <c r="P3" s="218" t="s">
        <v>12</v>
      </c>
      <c r="Q3" s="219"/>
      <c r="R3" s="218" t="s">
        <v>1</v>
      </c>
      <c r="S3" s="219"/>
      <c r="T3" s="220" t="s">
        <v>0</v>
      </c>
      <c r="U3" s="221"/>
      <c r="V3" s="222"/>
      <c r="W3" s="174" t="s">
        <v>15</v>
      </c>
      <c r="X3" s="175"/>
      <c r="Y3" s="174" t="s">
        <v>16</v>
      </c>
      <c r="Z3" s="175"/>
      <c r="AA3" s="174" t="s">
        <v>14</v>
      </c>
    </row>
    <row r="4" spans="1:27" ht="19.5" thickTop="1" x14ac:dyDescent="0.3">
      <c r="A4" s="83" t="s">
        <v>40</v>
      </c>
      <c r="B4" s="113" t="s">
        <v>112</v>
      </c>
      <c r="C4" s="113" t="s">
        <v>113</v>
      </c>
      <c r="D4" s="114">
        <f>H4/U4</f>
        <v>1.0920000000000001</v>
      </c>
      <c r="E4" s="115">
        <v>378</v>
      </c>
      <c r="F4" s="122">
        <f>E4/400</f>
        <v>0.94499999999999995</v>
      </c>
      <c r="G4" s="9"/>
      <c r="H4" s="25">
        <f>SUM(J4,L4,N4, P4,R4,T4)</f>
        <v>546</v>
      </c>
      <c r="I4" s="23"/>
      <c r="J4" s="126">
        <v>82</v>
      </c>
      <c r="K4" s="62"/>
      <c r="L4" s="71">
        <v>83</v>
      </c>
      <c r="M4" s="62"/>
      <c r="N4" s="71">
        <v>100</v>
      </c>
      <c r="O4" s="62"/>
      <c r="P4" s="55">
        <v>98</v>
      </c>
      <c r="Q4" s="62"/>
      <c r="R4" s="55">
        <v>97</v>
      </c>
      <c r="S4" s="62"/>
      <c r="T4" s="329">
        <v>86</v>
      </c>
      <c r="U4" s="54">
        <v>500</v>
      </c>
      <c r="V4" s="9"/>
      <c r="W4" s="234"/>
      <c r="X4" s="9"/>
      <c r="Y4" s="311">
        <v>378</v>
      </c>
      <c r="Z4" s="23"/>
      <c r="AA4" s="312" t="s">
        <v>294</v>
      </c>
    </row>
    <row r="5" spans="1:27" x14ac:dyDescent="0.3">
      <c r="A5" s="83" t="s">
        <v>41</v>
      </c>
      <c r="B5" s="104" t="s">
        <v>171</v>
      </c>
      <c r="C5" s="104" t="s">
        <v>172</v>
      </c>
      <c r="D5" s="85">
        <f>H5/U5</f>
        <v>1.155</v>
      </c>
      <c r="E5" s="91">
        <v>365</v>
      </c>
      <c r="F5" s="123">
        <f>E5/400</f>
        <v>0.91249999999999998</v>
      </c>
      <c r="G5" s="46"/>
      <c r="H5" s="125">
        <f>SUM(J5,L5,N5, P5,R5,T5)</f>
        <v>462</v>
      </c>
      <c r="I5" s="23"/>
      <c r="J5" s="127">
        <v>92</v>
      </c>
      <c r="K5" s="62"/>
      <c r="L5" s="128"/>
      <c r="M5" s="62"/>
      <c r="N5" s="127">
        <v>89</v>
      </c>
      <c r="O5" s="62"/>
      <c r="P5" s="129">
        <v>89</v>
      </c>
      <c r="Q5" s="140"/>
      <c r="R5" s="128">
        <v>95</v>
      </c>
      <c r="S5" s="142"/>
      <c r="T5" s="134">
        <v>97</v>
      </c>
      <c r="U5" s="124">
        <v>400</v>
      </c>
      <c r="V5" s="9"/>
      <c r="W5" s="233"/>
      <c r="X5" s="9"/>
      <c r="Y5" s="313">
        <v>373</v>
      </c>
      <c r="Z5" s="23"/>
      <c r="AA5" s="314" t="s">
        <v>41</v>
      </c>
    </row>
    <row r="6" spans="1:27" s="137" customFormat="1" x14ac:dyDescent="0.3">
      <c r="A6" s="310" t="s">
        <v>279</v>
      </c>
      <c r="B6" s="9"/>
      <c r="C6" s="9"/>
      <c r="D6" s="77"/>
      <c r="E6" s="166"/>
      <c r="F6" s="77"/>
      <c r="G6" s="9"/>
      <c r="H6" s="23"/>
      <c r="I6" s="23"/>
      <c r="J6" s="79"/>
      <c r="K6" s="62"/>
      <c r="L6" s="79"/>
      <c r="M6" s="62"/>
      <c r="N6" s="62"/>
      <c r="O6" s="62"/>
      <c r="P6" s="62"/>
      <c r="Q6" s="62"/>
      <c r="R6" s="62"/>
      <c r="S6" s="62"/>
      <c r="T6" s="62"/>
      <c r="U6" s="62"/>
      <c r="V6" s="9"/>
      <c r="W6" s="9"/>
      <c r="X6" s="9"/>
      <c r="Y6" s="23"/>
      <c r="Z6" s="23"/>
      <c r="AA6" s="23"/>
    </row>
    <row r="7" spans="1:27" x14ac:dyDescent="0.3">
      <c r="A7" s="210" t="s">
        <v>17</v>
      </c>
      <c r="B7" s="154" t="s">
        <v>244</v>
      </c>
      <c r="C7" s="154" t="s">
        <v>245</v>
      </c>
      <c r="D7" s="146">
        <f t="shared" ref="D7:D13" si="0">H7/U7</f>
        <v>1.0940000000000001</v>
      </c>
      <c r="E7" s="155">
        <v>368</v>
      </c>
      <c r="F7" s="148">
        <f>E7/400</f>
        <v>0.92</v>
      </c>
      <c r="G7" s="46"/>
      <c r="H7" s="149">
        <f t="shared" ref="H7:H13" si="1">SUM(J7,L7,N7, P7,R7,T7)</f>
        <v>547</v>
      </c>
      <c r="I7" s="23"/>
      <c r="J7" s="152">
        <v>90</v>
      </c>
      <c r="K7" s="62"/>
      <c r="L7" s="203">
        <v>84</v>
      </c>
      <c r="M7" s="62"/>
      <c r="N7" s="152">
        <v>95</v>
      </c>
      <c r="O7" s="62"/>
      <c r="P7" s="151">
        <v>92</v>
      </c>
      <c r="Q7" s="140"/>
      <c r="R7" s="203">
        <v>91</v>
      </c>
      <c r="S7" s="142"/>
      <c r="T7" s="156">
        <v>95</v>
      </c>
      <c r="U7" s="212">
        <v>500</v>
      </c>
      <c r="V7" s="9"/>
      <c r="W7" s="307"/>
      <c r="X7" s="9"/>
      <c r="Y7" s="315">
        <v>372</v>
      </c>
      <c r="Z7" s="23"/>
      <c r="AA7" s="316" t="s">
        <v>298</v>
      </c>
    </row>
    <row r="8" spans="1:27" x14ac:dyDescent="0.3">
      <c r="A8" s="83" t="s">
        <v>18</v>
      </c>
      <c r="B8" s="104" t="s">
        <v>115</v>
      </c>
      <c r="C8" s="104" t="s">
        <v>140</v>
      </c>
      <c r="D8" s="85">
        <f t="shared" si="0"/>
        <v>1.1025</v>
      </c>
      <c r="E8" s="91">
        <v>350</v>
      </c>
      <c r="F8" s="123">
        <f>E8/400</f>
        <v>0.875</v>
      </c>
      <c r="G8" s="46"/>
      <c r="H8" s="125">
        <f t="shared" si="1"/>
        <v>441</v>
      </c>
      <c r="I8" s="23"/>
      <c r="J8" s="129">
        <v>87</v>
      </c>
      <c r="K8" s="62"/>
      <c r="L8" s="127">
        <v>88</v>
      </c>
      <c r="M8" s="62"/>
      <c r="N8" s="127">
        <v>87</v>
      </c>
      <c r="O8" s="62"/>
      <c r="P8" s="128"/>
      <c r="Q8" s="140"/>
      <c r="R8" s="128">
        <v>88</v>
      </c>
      <c r="S8" s="142"/>
      <c r="T8" s="134">
        <v>91</v>
      </c>
      <c r="U8" s="124">
        <v>400</v>
      </c>
      <c r="V8" s="9"/>
      <c r="W8" s="233"/>
      <c r="X8" s="9"/>
      <c r="Y8" s="313">
        <v>354</v>
      </c>
      <c r="Z8" s="23"/>
      <c r="AA8" s="314" t="s">
        <v>301</v>
      </c>
    </row>
    <row r="9" spans="1:27" x14ac:dyDescent="0.3">
      <c r="A9" s="83" t="s">
        <v>19</v>
      </c>
      <c r="B9" s="104" t="s">
        <v>169</v>
      </c>
      <c r="C9" s="104" t="s">
        <v>170</v>
      </c>
      <c r="D9" s="85">
        <f t="shared" si="0"/>
        <v>0.88500000000000001</v>
      </c>
      <c r="E9" s="91">
        <v>354</v>
      </c>
      <c r="F9" s="85">
        <f>E9/400</f>
        <v>0.88500000000000001</v>
      </c>
      <c r="G9" s="46"/>
      <c r="H9" s="25">
        <f t="shared" si="1"/>
        <v>354</v>
      </c>
      <c r="I9" s="23"/>
      <c r="J9" s="71">
        <v>82</v>
      </c>
      <c r="K9" s="62"/>
      <c r="L9" s="55"/>
      <c r="M9" s="62"/>
      <c r="N9" s="71">
        <v>94</v>
      </c>
      <c r="O9" s="62"/>
      <c r="P9" s="55">
        <v>88</v>
      </c>
      <c r="Q9" s="140"/>
      <c r="R9" s="55">
        <v>90</v>
      </c>
      <c r="S9" s="142"/>
      <c r="T9" s="55"/>
      <c r="U9" s="55">
        <v>400</v>
      </c>
      <c r="V9" s="9"/>
      <c r="W9" s="308"/>
      <c r="X9" s="9"/>
      <c r="Y9" s="317">
        <v>354</v>
      </c>
      <c r="Z9" s="23"/>
      <c r="AA9" s="317"/>
    </row>
    <row r="10" spans="1:27" x14ac:dyDescent="0.3">
      <c r="A10" s="83" t="s">
        <v>20</v>
      </c>
      <c r="B10" s="104" t="s">
        <v>193</v>
      </c>
      <c r="C10" s="104" t="s">
        <v>194</v>
      </c>
      <c r="D10" s="85">
        <f t="shared" si="0"/>
        <v>1.03</v>
      </c>
      <c r="E10" s="91">
        <v>348</v>
      </c>
      <c r="F10" s="123">
        <f>E10/400</f>
        <v>0.87</v>
      </c>
      <c r="G10" s="46"/>
      <c r="H10" s="125">
        <f t="shared" si="1"/>
        <v>515</v>
      </c>
      <c r="I10" s="23"/>
      <c r="J10" s="129">
        <v>82</v>
      </c>
      <c r="K10" s="62"/>
      <c r="L10" s="127">
        <v>82</v>
      </c>
      <c r="M10" s="62"/>
      <c r="N10" s="127">
        <v>88</v>
      </c>
      <c r="O10" s="62"/>
      <c r="P10" s="128">
        <v>86</v>
      </c>
      <c r="Q10" s="140"/>
      <c r="R10" s="128">
        <v>92</v>
      </c>
      <c r="S10" s="142"/>
      <c r="T10" s="330">
        <v>85</v>
      </c>
      <c r="U10" s="124">
        <v>500</v>
      </c>
      <c r="V10" s="9"/>
      <c r="W10" s="233"/>
      <c r="X10" s="9"/>
      <c r="Y10" s="313">
        <v>348</v>
      </c>
      <c r="Z10" s="23"/>
      <c r="AA10" s="314"/>
    </row>
    <row r="11" spans="1:27" x14ac:dyDescent="0.3">
      <c r="A11" s="83" t="s">
        <v>21</v>
      </c>
      <c r="B11" s="84" t="s">
        <v>92</v>
      </c>
      <c r="C11" s="84" t="s">
        <v>91</v>
      </c>
      <c r="D11" s="85">
        <f t="shared" si="0"/>
        <v>1.1466666666666667</v>
      </c>
      <c r="E11" s="87">
        <v>260</v>
      </c>
      <c r="F11" s="123">
        <f>E11/300</f>
        <v>0.8666666666666667</v>
      </c>
      <c r="G11" s="9"/>
      <c r="H11" s="125">
        <f t="shared" si="1"/>
        <v>344</v>
      </c>
      <c r="I11" s="23"/>
      <c r="J11" s="130"/>
      <c r="K11" s="62"/>
      <c r="L11" s="127">
        <v>84</v>
      </c>
      <c r="M11" s="62"/>
      <c r="N11" s="127">
        <v>87</v>
      </c>
      <c r="O11" s="62"/>
      <c r="P11" s="128">
        <v>89</v>
      </c>
      <c r="Q11" s="62"/>
      <c r="R11" s="128"/>
      <c r="S11" s="62"/>
      <c r="T11" s="135">
        <v>84</v>
      </c>
      <c r="U11" s="124">
        <v>300</v>
      </c>
      <c r="V11" s="9"/>
      <c r="W11" s="233"/>
      <c r="X11" s="9"/>
      <c r="Y11" s="313">
        <v>344</v>
      </c>
      <c r="Z11" s="23"/>
      <c r="AA11" s="314"/>
    </row>
    <row r="12" spans="1:27" x14ac:dyDescent="0.3">
      <c r="A12" s="83" t="s">
        <v>22</v>
      </c>
      <c r="B12" s="104" t="s">
        <v>54</v>
      </c>
      <c r="C12" s="104" t="s">
        <v>233</v>
      </c>
      <c r="D12" s="85">
        <f t="shared" si="0"/>
        <v>0.96599999999999997</v>
      </c>
      <c r="E12" s="91">
        <v>339</v>
      </c>
      <c r="F12" s="123">
        <f>E12/400</f>
        <v>0.84750000000000003</v>
      </c>
      <c r="G12" s="46"/>
      <c r="H12" s="125">
        <f t="shared" si="1"/>
        <v>483</v>
      </c>
      <c r="I12" s="23"/>
      <c r="J12" s="129">
        <v>67</v>
      </c>
      <c r="K12" s="62"/>
      <c r="L12" s="127">
        <v>85</v>
      </c>
      <c r="M12" s="62"/>
      <c r="N12" s="127">
        <v>92</v>
      </c>
      <c r="O12" s="62"/>
      <c r="P12" s="129">
        <v>75</v>
      </c>
      <c r="Q12" s="140"/>
      <c r="R12" s="128">
        <v>87</v>
      </c>
      <c r="S12" s="142"/>
      <c r="T12" s="134">
        <v>77</v>
      </c>
      <c r="U12" s="124">
        <v>500</v>
      </c>
      <c r="V12" s="9"/>
      <c r="W12" s="233"/>
      <c r="X12" s="9"/>
      <c r="Y12" s="313">
        <v>341</v>
      </c>
      <c r="Z12" s="23"/>
      <c r="AA12" s="314"/>
    </row>
    <row r="13" spans="1:27" x14ac:dyDescent="0.3">
      <c r="A13" s="83" t="s">
        <v>23</v>
      </c>
      <c r="B13" s="84" t="s">
        <v>129</v>
      </c>
      <c r="C13" s="84" t="s">
        <v>130</v>
      </c>
      <c r="D13" s="85">
        <f t="shared" si="0"/>
        <v>1.04</v>
      </c>
      <c r="E13" s="87">
        <v>335</v>
      </c>
      <c r="F13" s="123">
        <f>E13/400</f>
        <v>0.83750000000000002</v>
      </c>
      <c r="G13" s="9"/>
      <c r="H13" s="125">
        <f t="shared" si="1"/>
        <v>416</v>
      </c>
      <c r="I13" s="23"/>
      <c r="J13" s="131">
        <v>82</v>
      </c>
      <c r="K13" s="62"/>
      <c r="L13" s="129">
        <v>79</v>
      </c>
      <c r="M13" s="62"/>
      <c r="N13" s="127">
        <v>93</v>
      </c>
      <c r="O13" s="62"/>
      <c r="P13" s="128">
        <v>81</v>
      </c>
      <c r="Q13" s="62"/>
      <c r="R13" s="128"/>
      <c r="S13" s="62"/>
      <c r="T13" s="135">
        <v>81</v>
      </c>
      <c r="U13" s="124">
        <v>400</v>
      </c>
      <c r="V13" s="9"/>
      <c r="W13" s="233"/>
      <c r="X13" s="9"/>
      <c r="Y13" s="313">
        <v>337</v>
      </c>
      <c r="Z13" s="23"/>
      <c r="AA13" s="314"/>
    </row>
    <row r="14" spans="1:27" s="137" customFormat="1" x14ac:dyDescent="0.3">
      <c r="A14" s="72" t="s">
        <v>271</v>
      </c>
      <c r="B14" s="9"/>
      <c r="C14" s="9"/>
      <c r="D14" s="77"/>
      <c r="E14" s="23"/>
      <c r="F14" s="77"/>
      <c r="G14" s="46"/>
      <c r="H14" s="23"/>
      <c r="I14" s="23"/>
      <c r="J14" s="62"/>
      <c r="K14" s="62"/>
      <c r="L14" s="79"/>
      <c r="M14" s="62"/>
      <c r="N14" s="79"/>
      <c r="O14" s="62"/>
      <c r="P14" s="62"/>
      <c r="Q14" s="140"/>
      <c r="R14" s="142"/>
      <c r="S14" s="142"/>
      <c r="T14" s="62"/>
      <c r="U14" s="62"/>
      <c r="V14" s="9"/>
      <c r="W14" s="9"/>
      <c r="X14" s="9"/>
      <c r="Y14" s="23"/>
      <c r="Z14" s="23"/>
      <c r="AA14" s="23"/>
    </row>
    <row r="15" spans="1:27" x14ac:dyDescent="0.3">
      <c r="A15" s="96" t="s">
        <v>17</v>
      </c>
      <c r="B15" s="164" t="s">
        <v>186</v>
      </c>
      <c r="C15" s="164" t="s">
        <v>234</v>
      </c>
      <c r="D15" s="98">
        <f t="shared" ref="D15:D27" si="2">H15/U15</f>
        <v>1.02</v>
      </c>
      <c r="E15" s="102">
        <v>347</v>
      </c>
      <c r="F15" s="157">
        <f>E15/400</f>
        <v>0.86750000000000005</v>
      </c>
      <c r="G15" s="46"/>
      <c r="H15" s="158">
        <f t="shared" ref="H15:H27" si="3">SUM(J15,L15,N15, P15,R15,T15)</f>
        <v>510</v>
      </c>
      <c r="I15" s="23"/>
      <c r="J15" s="173">
        <v>69</v>
      </c>
      <c r="K15" s="62"/>
      <c r="L15" s="160">
        <v>75</v>
      </c>
      <c r="M15" s="62"/>
      <c r="N15" s="160">
        <v>93</v>
      </c>
      <c r="O15" s="62"/>
      <c r="P15" s="173">
        <v>83</v>
      </c>
      <c r="Q15" s="140"/>
      <c r="R15" s="161">
        <v>96</v>
      </c>
      <c r="S15" s="142"/>
      <c r="T15" s="165">
        <v>94</v>
      </c>
      <c r="U15" s="213">
        <v>500</v>
      </c>
      <c r="V15" s="9"/>
      <c r="W15" s="234"/>
      <c r="X15" s="9"/>
      <c r="Y15" s="311">
        <v>358</v>
      </c>
      <c r="Z15" s="23"/>
      <c r="AA15" s="312" t="s">
        <v>314</v>
      </c>
    </row>
    <row r="16" spans="1:27" x14ac:dyDescent="0.3">
      <c r="A16" s="83" t="s">
        <v>18</v>
      </c>
      <c r="B16" s="104" t="s">
        <v>138</v>
      </c>
      <c r="C16" s="104" t="s">
        <v>139</v>
      </c>
      <c r="D16" s="85">
        <f t="shared" si="2"/>
        <v>1.1833333333333333</v>
      </c>
      <c r="E16" s="91">
        <v>260</v>
      </c>
      <c r="F16" s="123">
        <f>E16/300</f>
        <v>0.8666666666666667</v>
      </c>
      <c r="G16" s="46"/>
      <c r="H16" s="125">
        <f t="shared" si="3"/>
        <v>355</v>
      </c>
      <c r="I16" s="23"/>
      <c r="J16" s="127">
        <v>85</v>
      </c>
      <c r="K16" s="62"/>
      <c r="L16" s="128"/>
      <c r="M16" s="62"/>
      <c r="N16" s="127">
        <v>83</v>
      </c>
      <c r="O16" s="62"/>
      <c r="P16" s="128">
        <v>92</v>
      </c>
      <c r="Q16" s="140"/>
      <c r="R16" s="128"/>
      <c r="S16" s="142"/>
      <c r="T16" s="134">
        <v>95</v>
      </c>
      <c r="U16" s="124">
        <v>300</v>
      </c>
      <c r="V16" s="9"/>
      <c r="W16" s="233"/>
      <c r="X16" s="9"/>
      <c r="Y16" s="313">
        <v>355</v>
      </c>
      <c r="Z16" s="23"/>
      <c r="AA16" s="314" t="s">
        <v>315</v>
      </c>
    </row>
    <row r="17" spans="1:27" x14ac:dyDescent="0.3">
      <c r="A17" s="83" t="s">
        <v>19</v>
      </c>
      <c r="B17" s="104" t="s">
        <v>102</v>
      </c>
      <c r="C17" s="104" t="s">
        <v>173</v>
      </c>
      <c r="D17" s="85">
        <f t="shared" si="2"/>
        <v>0.84</v>
      </c>
      <c r="E17" s="91">
        <v>336</v>
      </c>
      <c r="F17" s="123">
        <f t="shared" ref="F17:F23" si="4">E17/400</f>
        <v>0.84</v>
      </c>
      <c r="G17" s="46"/>
      <c r="H17" s="125">
        <f t="shared" si="3"/>
        <v>336</v>
      </c>
      <c r="I17" s="23"/>
      <c r="J17" s="127">
        <v>80</v>
      </c>
      <c r="K17" s="62"/>
      <c r="L17" s="127">
        <v>82</v>
      </c>
      <c r="M17" s="62"/>
      <c r="N17" s="128"/>
      <c r="O17" s="62"/>
      <c r="P17" s="128">
        <v>83</v>
      </c>
      <c r="Q17" s="140"/>
      <c r="R17" s="128">
        <v>91</v>
      </c>
      <c r="S17" s="142"/>
      <c r="T17" s="134"/>
      <c r="U17" s="124">
        <v>400</v>
      </c>
      <c r="V17" s="9"/>
      <c r="W17" s="233"/>
      <c r="X17" s="9"/>
      <c r="Y17" s="313">
        <v>336</v>
      </c>
      <c r="Z17" s="23"/>
      <c r="AA17" s="314"/>
    </row>
    <row r="18" spans="1:27" x14ac:dyDescent="0.3">
      <c r="A18" s="83" t="s">
        <v>20</v>
      </c>
      <c r="B18" s="84" t="s">
        <v>96</v>
      </c>
      <c r="C18" s="84" t="s">
        <v>97</v>
      </c>
      <c r="D18" s="85">
        <f t="shared" si="2"/>
        <v>1.0449999999999999</v>
      </c>
      <c r="E18" s="87">
        <v>332</v>
      </c>
      <c r="F18" s="123">
        <f t="shared" si="4"/>
        <v>0.83</v>
      </c>
      <c r="G18" s="9"/>
      <c r="H18" s="125">
        <f t="shared" si="3"/>
        <v>418</v>
      </c>
      <c r="I18" s="23"/>
      <c r="J18" s="131">
        <v>84</v>
      </c>
      <c r="K18" s="62"/>
      <c r="L18" s="128"/>
      <c r="M18" s="62"/>
      <c r="N18" s="127">
        <v>75</v>
      </c>
      <c r="O18" s="62"/>
      <c r="P18" s="128">
        <v>87</v>
      </c>
      <c r="Q18" s="62"/>
      <c r="R18" s="129">
        <v>86</v>
      </c>
      <c r="S18" s="62"/>
      <c r="T18" s="135">
        <v>86</v>
      </c>
      <c r="U18" s="124">
        <v>400</v>
      </c>
      <c r="V18" s="9"/>
      <c r="W18" s="233"/>
      <c r="X18" s="9"/>
      <c r="Y18" s="313">
        <v>332</v>
      </c>
      <c r="Z18" s="23"/>
      <c r="AA18" s="314"/>
    </row>
    <row r="19" spans="1:27" x14ac:dyDescent="0.3">
      <c r="A19" s="83" t="s">
        <v>21</v>
      </c>
      <c r="B19" s="104" t="s">
        <v>259</v>
      </c>
      <c r="C19" s="104" t="s">
        <v>263</v>
      </c>
      <c r="D19" s="85">
        <f t="shared" si="2"/>
        <v>1.0024999999999999</v>
      </c>
      <c r="E19" s="91">
        <v>313</v>
      </c>
      <c r="F19" s="123">
        <f t="shared" si="4"/>
        <v>0.78249999999999997</v>
      </c>
      <c r="G19" s="46"/>
      <c r="H19" s="125">
        <f t="shared" si="3"/>
        <v>401</v>
      </c>
      <c r="I19" s="23"/>
      <c r="J19" s="127">
        <v>81</v>
      </c>
      <c r="K19" s="62"/>
      <c r="L19" s="129">
        <v>70</v>
      </c>
      <c r="M19" s="62"/>
      <c r="N19" s="127">
        <v>79</v>
      </c>
      <c r="O19" s="62"/>
      <c r="P19" s="128">
        <v>83</v>
      </c>
      <c r="Q19" s="140"/>
      <c r="R19" s="128"/>
      <c r="S19" s="142"/>
      <c r="T19" s="134">
        <v>88</v>
      </c>
      <c r="U19" s="124">
        <v>400</v>
      </c>
      <c r="V19" s="9"/>
      <c r="W19" s="233"/>
      <c r="X19" s="9"/>
      <c r="Y19" s="313">
        <v>331</v>
      </c>
      <c r="Z19" s="23"/>
      <c r="AA19" s="314"/>
    </row>
    <row r="20" spans="1:27" x14ac:dyDescent="0.3">
      <c r="A20" s="83" t="s">
        <v>22</v>
      </c>
      <c r="B20" s="84" t="s">
        <v>132</v>
      </c>
      <c r="C20" s="84" t="s">
        <v>133</v>
      </c>
      <c r="D20" s="85">
        <f t="shared" si="2"/>
        <v>0.95199999999999996</v>
      </c>
      <c r="E20" s="91">
        <v>317</v>
      </c>
      <c r="F20" s="123">
        <f t="shared" si="4"/>
        <v>0.79249999999999998</v>
      </c>
      <c r="G20" s="46"/>
      <c r="H20" s="125">
        <f t="shared" si="3"/>
        <v>476</v>
      </c>
      <c r="I20" s="23"/>
      <c r="J20" s="129">
        <v>72</v>
      </c>
      <c r="K20" s="62"/>
      <c r="L20" s="127">
        <v>79</v>
      </c>
      <c r="M20" s="62"/>
      <c r="N20" s="127">
        <v>74</v>
      </c>
      <c r="O20" s="62"/>
      <c r="P20" s="128">
        <v>85</v>
      </c>
      <c r="Q20" s="140"/>
      <c r="R20" s="129">
        <v>79</v>
      </c>
      <c r="S20" s="142"/>
      <c r="T20" s="134">
        <v>87</v>
      </c>
      <c r="U20" s="124">
        <v>500</v>
      </c>
      <c r="V20" s="9"/>
      <c r="W20" s="233"/>
      <c r="X20" s="9"/>
      <c r="Y20" s="313">
        <v>325</v>
      </c>
      <c r="Z20" s="23"/>
      <c r="AA20" s="314"/>
    </row>
    <row r="21" spans="1:27" x14ac:dyDescent="0.3">
      <c r="A21" s="83" t="s">
        <v>23</v>
      </c>
      <c r="B21" s="104" t="s">
        <v>153</v>
      </c>
      <c r="C21" s="104" t="s">
        <v>154</v>
      </c>
      <c r="D21" s="85">
        <f t="shared" si="2"/>
        <v>0.91400000000000003</v>
      </c>
      <c r="E21" s="91">
        <v>309</v>
      </c>
      <c r="F21" s="123">
        <f t="shared" si="4"/>
        <v>0.77249999999999996</v>
      </c>
      <c r="G21" s="46"/>
      <c r="H21" s="125">
        <f t="shared" si="3"/>
        <v>457</v>
      </c>
      <c r="I21" s="23"/>
      <c r="J21" s="129">
        <v>61</v>
      </c>
      <c r="K21" s="62"/>
      <c r="L21" s="127">
        <v>68</v>
      </c>
      <c r="M21" s="62"/>
      <c r="N21" s="127">
        <v>88</v>
      </c>
      <c r="O21" s="62"/>
      <c r="P21" s="129">
        <v>71</v>
      </c>
      <c r="Q21" s="140"/>
      <c r="R21" s="128">
        <v>82</v>
      </c>
      <c r="S21" s="142"/>
      <c r="T21" s="134">
        <v>87</v>
      </c>
      <c r="U21" s="124">
        <v>500</v>
      </c>
      <c r="V21" s="9"/>
      <c r="W21" s="233"/>
      <c r="X21" s="9"/>
      <c r="Y21" s="313">
        <v>325</v>
      </c>
      <c r="Z21" s="23"/>
      <c r="AA21" s="314"/>
    </row>
    <row r="22" spans="1:27" x14ac:dyDescent="0.3">
      <c r="A22" s="83" t="s">
        <v>24</v>
      </c>
      <c r="B22" s="104" t="s">
        <v>87</v>
      </c>
      <c r="C22" s="104" t="s">
        <v>159</v>
      </c>
      <c r="D22" s="85">
        <f t="shared" si="2"/>
        <v>0.79</v>
      </c>
      <c r="E22" s="91">
        <v>316</v>
      </c>
      <c r="F22" s="123">
        <f t="shared" si="4"/>
        <v>0.79</v>
      </c>
      <c r="G22" s="46"/>
      <c r="H22" s="125">
        <f t="shared" si="3"/>
        <v>316</v>
      </c>
      <c r="I22" s="23"/>
      <c r="J22" s="128">
        <v>69</v>
      </c>
      <c r="K22" s="62"/>
      <c r="L22" s="127">
        <v>80</v>
      </c>
      <c r="M22" s="62"/>
      <c r="N22" s="127">
        <v>88</v>
      </c>
      <c r="O22" s="62"/>
      <c r="P22" s="128">
        <v>79</v>
      </c>
      <c r="Q22" s="140"/>
      <c r="R22" s="133"/>
      <c r="S22" s="142"/>
      <c r="T22" s="134"/>
      <c r="U22" s="124">
        <v>400</v>
      </c>
      <c r="V22" s="9"/>
      <c r="W22" s="233"/>
      <c r="X22" s="9"/>
      <c r="Y22" s="313">
        <v>316</v>
      </c>
      <c r="Z22" s="23"/>
      <c r="AA22" s="314"/>
    </row>
    <row r="23" spans="1:27" x14ac:dyDescent="0.3">
      <c r="A23" s="83" t="s">
        <v>25</v>
      </c>
      <c r="B23" s="104" t="s">
        <v>156</v>
      </c>
      <c r="C23" s="104" t="s">
        <v>157</v>
      </c>
      <c r="D23" s="85">
        <f t="shared" si="2"/>
        <v>0.78249999999999997</v>
      </c>
      <c r="E23" s="91">
        <v>313</v>
      </c>
      <c r="F23" s="123">
        <f t="shared" si="4"/>
        <v>0.78249999999999997</v>
      </c>
      <c r="G23" s="46"/>
      <c r="H23" s="125">
        <f t="shared" si="3"/>
        <v>313</v>
      </c>
      <c r="I23" s="23"/>
      <c r="J23" s="128">
        <v>73</v>
      </c>
      <c r="K23" s="62"/>
      <c r="L23" s="127">
        <v>73</v>
      </c>
      <c r="M23" s="62"/>
      <c r="N23" s="127">
        <v>87</v>
      </c>
      <c r="O23" s="62"/>
      <c r="P23" s="128"/>
      <c r="Q23" s="140"/>
      <c r="R23" s="128">
        <v>80</v>
      </c>
      <c r="S23" s="142"/>
      <c r="T23" s="134"/>
      <c r="U23" s="124">
        <v>400</v>
      </c>
      <c r="V23" s="9"/>
      <c r="W23" s="233"/>
      <c r="X23" s="9"/>
      <c r="Y23" s="313">
        <v>313</v>
      </c>
      <c r="Z23" s="23"/>
      <c r="AA23" s="314"/>
    </row>
    <row r="24" spans="1:27" x14ac:dyDescent="0.3">
      <c r="A24" s="83" t="s">
        <v>26</v>
      </c>
      <c r="B24" s="84" t="s">
        <v>105</v>
      </c>
      <c r="C24" s="84" t="s">
        <v>104</v>
      </c>
      <c r="D24" s="85">
        <f t="shared" si="2"/>
        <v>1.0433333333333332</v>
      </c>
      <c r="E24" s="87">
        <v>231</v>
      </c>
      <c r="F24" s="123">
        <f>E24/300</f>
        <v>0.77</v>
      </c>
      <c r="G24" s="9"/>
      <c r="H24" s="125">
        <f t="shared" si="3"/>
        <v>313</v>
      </c>
      <c r="I24" s="23"/>
      <c r="J24" s="127">
        <v>78</v>
      </c>
      <c r="K24" s="62"/>
      <c r="L24" s="128"/>
      <c r="M24" s="62"/>
      <c r="N24" s="127">
        <v>78</v>
      </c>
      <c r="O24" s="62"/>
      <c r="P24" s="128">
        <v>75</v>
      </c>
      <c r="Q24" s="62"/>
      <c r="R24" s="128"/>
      <c r="S24" s="62"/>
      <c r="T24" s="135">
        <v>82</v>
      </c>
      <c r="U24" s="124">
        <v>300</v>
      </c>
      <c r="V24" s="9"/>
      <c r="W24" s="233"/>
      <c r="X24" s="9"/>
      <c r="Y24" s="313">
        <v>313</v>
      </c>
      <c r="Z24" s="23"/>
      <c r="AA24" s="314"/>
    </row>
    <row r="25" spans="1:27" x14ac:dyDescent="0.3">
      <c r="A25" s="83" t="s">
        <v>27</v>
      </c>
      <c r="B25" s="84" t="s">
        <v>89</v>
      </c>
      <c r="C25" s="84" t="s">
        <v>88</v>
      </c>
      <c r="D25" s="85">
        <f t="shared" si="2"/>
        <v>0.91200000000000003</v>
      </c>
      <c r="E25" s="87">
        <v>308</v>
      </c>
      <c r="F25" s="123">
        <f>E25/400</f>
        <v>0.77</v>
      </c>
      <c r="G25" s="9"/>
      <c r="H25" s="125">
        <f t="shared" si="3"/>
        <v>456</v>
      </c>
      <c r="I25" s="23"/>
      <c r="J25" s="132">
        <v>70</v>
      </c>
      <c r="K25" s="62"/>
      <c r="L25" s="127">
        <v>81</v>
      </c>
      <c r="M25" s="62"/>
      <c r="N25" s="127">
        <v>77</v>
      </c>
      <c r="O25" s="62"/>
      <c r="P25" s="129">
        <v>74</v>
      </c>
      <c r="Q25" s="62"/>
      <c r="R25" s="128">
        <v>76</v>
      </c>
      <c r="S25" s="62"/>
      <c r="T25" s="135">
        <v>78</v>
      </c>
      <c r="U25" s="124">
        <v>500</v>
      </c>
      <c r="V25" s="9"/>
      <c r="W25" s="233"/>
      <c r="X25" s="9"/>
      <c r="Y25" s="313">
        <v>312</v>
      </c>
      <c r="Z25" s="23"/>
      <c r="AA25" s="314"/>
    </row>
    <row r="26" spans="1:27" x14ac:dyDescent="0.3">
      <c r="A26" s="83" t="s">
        <v>28</v>
      </c>
      <c r="B26" s="84" t="s">
        <v>86</v>
      </c>
      <c r="C26" s="84" t="s">
        <v>97</v>
      </c>
      <c r="D26" s="85">
        <f t="shared" si="2"/>
        <v>0.96499999999999997</v>
      </c>
      <c r="E26" s="87">
        <v>307</v>
      </c>
      <c r="F26" s="123">
        <f>E26/400</f>
        <v>0.76749999999999996</v>
      </c>
      <c r="G26" s="9"/>
      <c r="H26" s="125">
        <f t="shared" si="3"/>
        <v>386</v>
      </c>
      <c r="I26" s="23"/>
      <c r="J26" s="131">
        <v>72</v>
      </c>
      <c r="K26" s="62"/>
      <c r="L26" s="128"/>
      <c r="M26" s="62"/>
      <c r="N26" s="127">
        <v>83</v>
      </c>
      <c r="O26" s="62"/>
      <c r="P26" s="129">
        <v>76</v>
      </c>
      <c r="Q26" s="62"/>
      <c r="R26" s="128">
        <v>76</v>
      </c>
      <c r="S26" s="62"/>
      <c r="T26" s="135">
        <v>79</v>
      </c>
      <c r="U26" s="124">
        <v>400</v>
      </c>
      <c r="V26" s="9"/>
      <c r="W26" s="233"/>
      <c r="X26" s="9"/>
      <c r="Y26" s="313">
        <v>310</v>
      </c>
      <c r="Z26" s="23"/>
      <c r="AA26" s="314"/>
    </row>
    <row r="27" spans="1:27" x14ac:dyDescent="0.3">
      <c r="A27" s="144" t="s">
        <v>29</v>
      </c>
      <c r="B27" s="145" t="s">
        <v>57</v>
      </c>
      <c r="C27" s="145" t="s">
        <v>128</v>
      </c>
      <c r="D27" s="146">
        <f t="shared" si="2"/>
        <v>0.77249999999999996</v>
      </c>
      <c r="E27" s="147">
        <v>309</v>
      </c>
      <c r="F27" s="148">
        <f>E27/400</f>
        <v>0.77249999999999996</v>
      </c>
      <c r="G27" s="9"/>
      <c r="H27" s="149">
        <f t="shared" si="3"/>
        <v>309</v>
      </c>
      <c r="I27" s="23"/>
      <c r="J27" s="209">
        <v>73</v>
      </c>
      <c r="K27" s="62"/>
      <c r="L27" s="152">
        <v>76</v>
      </c>
      <c r="M27" s="62"/>
      <c r="N27" s="152">
        <v>80</v>
      </c>
      <c r="O27" s="62"/>
      <c r="P27" s="151">
        <v>80</v>
      </c>
      <c r="Q27" s="62"/>
      <c r="R27" s="151"/>
      <c r="S27" s="62"/>
      <c r="T27" s="153"/>
      <c r="U27" s="212">
        <v>400</v>
      </c>
      <c r="V27" s="9"/>
      <c r="W27" s="307"/>
      <c r="X27" s="9"/>
      <c r="Y27" s="315">
        <v>309</v>
      </c>
      <c r="Z27" s="23"/>
      <c r="AA27" s="316"/>
    </row>
    <row r="28" spans="1:27" s="137" customFormat="1" x14ac:dyDescent="0.3">
      <c r="A28" s="72" t="s">
        <v>272</v>
      </c>
      <c r="B28" s="9"/>
      <c r="C28" s="9"/>
      <c r="D28" s="77"/>
      <c r="E28" s="23"/>
      <c r="F28" s="77"/>
      <c r="G28" s="46"/>
      <c r="H28" s="23"/>
      <c r="I28" s="23"/>
      <c r="J28" s="62"/>
      <c r="K28" s="62"/>
      <c r="L28" s="79"/>
      <c r="M28" s="62"/>
      <c r="N28" s="79"/>
      <c r="O28" s="62"/>
      <c r="P28" s="62"/>
      <c r="Q28" s="140"/>
      <c r="R28" s="142"/>
      <c r="S28" s="142"/>
      <c r="T28" s="62"/>
      <c r="U28" s="62"/>
      <c r="V28" s="9"/>
      <c r="W28" s="9"/>
      <c r="X28" s="9"/>
      <c r="Y28" s="23"/>
      <c r="Z28" s="23"/>
      <c r="AA28" s="23"/>
    </row>
    <row r="29" spans="1:27" x14ac:dyDescent="0.3">
      <c r="A29" s="96" t="s">
        <v>17</v>
      </c>
      <c r="B29" s="164" t="s">
        <v>61</v>
      </c>
      <c r="C29" s="164" t="s">
        <v>183</v>
      </c>
      <c r="D29" s="98">
        <f t="shared" ref="D29:D42" si="5">H29/U29</f>
        <v>0.96</v>
      </c>
      <c r="E29" s="102">
        <v>299</v>
      </c>
      <c r="F29" s="157">
        <f t="shared" ref="F29:F34" si="6">E29/400</f>
        <v>0.74750000000000005</v>
      </c>
      <c r="G29" s="46"/>
      <c r="H29" s="158">
        <f t="shared" ref="H29:H42" si="7">SUM(J29,L29,N29, P29,R29,T29)</f>
        <v>384</v>
      </c>
      <c r="I29" s="23"/>
      <c r="J29" s="160">
        <v>71</v>
      </c>
      <c r="K29" s="62"/>
      <c r="L29" s="160">
        <v>80</v>
      </c>
      <c r="M29" s="62"/>
      <c r="N29" s="161"/>
      <c r="O29" s="62"/>
      <c r="P29" s="173">
        <v>72</v>
      </c>
      <c r="Q29" s="140"/>
      <c r="R29" s="161">
        <v>76</v>
      </c>
      <c r="S29" s="142"/>
      <c r="T29" s="165">
        <v>85</v>
      </c>
      <c r="U29" s="213">
        <v>400</v>
      </c>
      <c r="V29" s="9"/>
      <c r="W29" s="234"/>
      <c r="X29" s="9"/>
      <c r="Y29" s="311">
        <v>312</v>
      </c>
      <c r="Z29" s="23"/>
      <c r="AA29" s="312" t="s">
        <v>302</v>
      </c>
    </row>
    <row r="30" spans="1:27" x14ac:dyDescent="0.3">
      <c r="A30" s="83" t="s">
        <v>18</v>
      </c>
      <c r="B30" s="84" t="s">
        <v>57</v>
      </c>
      <c r="C30" s="84" t="s">
        <v>88</v>
      </c>
      <c r="D30" s="85">
        <f t="shared" si="5"/>
        <v>0.85799999999999998</v>
      </c>
      <c r="E30" s="86">
        <v>291</v>
      </c>
      <c r="F30" s="123">
        <f t="shared" si="6"/>
        <v>0.72750000000000004</v>
      </c>
      <c r="G30" s="9"/>
      <c r="H30" s="125">
        <f t="shared" si="7"/>
        <v>429</v>
      </c>
      <c r="I30" s="23"/>
      <c r="J30" s="132">
        <v>64</v>
      </c>
      <c r="K30" s="62"/>
      <c r="L30" s="127">
        <v>75</v>
      </c>
      <c r="M30" s="62"/>
      <c r="N30" s="127">
        <v>74</v>
      </c>
      <c r="O30" s="62"/>
      <c r="P30" s="129">
        <v>54</v>
      </c>
      <c r="Q30" s="62"/>
      <c r="R30" s="128">
        <v>78</v>
      </c>
      <c r="S30" s="62"/>
      <c r="T30" s="135">
        <v>84</v>
      </c>
      <c r="U30" s="124">
        <v>500</v>
      </c>
      <c r="V30" s="9"/>
      <c r="W30" s="233"/>
      <c r="X30" s="9"/>
      <c r="Y30" s="313">
        <v>311</v>
      </c>
      <c r="Z30" s="23"/>
      <c r="AA30" s="314" t="s">
        <v>303</v>
      </c>
    </row>
    <row r="31" spans="1:27" x14ac:dyDescent="0.3">
      <c r="A31" s="83" t="s">
        <v>19</v>
      </c>
      <c r="B31" s="84" t="s">
        <v>71</v>
      </c>
      <c r="C31" s="84" t="s">
        <v>72</v>
      </c>
      <c r="D31" s="85">
        <f t="shared" si="5"/>
        <v>0.878</v>
      </c>
      <c r="E31" s="86">
        <v>297</v>
      </c>
      <c r="F31" s="123">
        <f t="shared" si="6"/>
        <v>0.74250000000000005</v>
      </c>
      <c r="G31" s="9"/>
      <c r="H31" s="125">
        <f t="shared" si="7"/>
        <v>439</v>
      </c>
      <c r="I31" s="23"/>
      <c r="J31" s="132">
        <v>59</v>
      </c>
      <c r="K31" s="62"/>
      <c r="L31" s="127">
        <v>68</v>
      </c>
      <c r="M31" s="62"/>
      <c r="N31" s="127">
        <v>84</v>
      </c>
      <c r="O31" s="62"/>
      <c r="P31" s="129">
        <v>71</v>
      </c>
      <c r="Q31" s="62"/>
      <c r="R31" s="128">
        <v>74</v>
      </c>
      <c r="S31" s="62"/>
      <c r="T31" s="135">
        <v>83</v>
      </c>
      <c r="U31" s="124">
        <v>500</v>
      </c>
      <c r="V31" s="9"/>
      <c r="W31" s="233"/>
      <c r="X31" s="9"/>
      <c r="Y31" s="313">
        <v>309</v>
      </c>
      <c r="Z31" s="23"/>
      <c r="AA31" s="314"/>
    </row>
    <row r="32" spans="1:27" x14ac:dyDescent="0.3">
      <c r="A32" s="83" t="s">
        <v>20</v>
      </c>
      <c r="B32" s="84" t="s">
        <v>118</v>
      </c>
      <c r="C32" s="84" t="s">
        <v>119</v>
      </c>
      <c r="D32" s="85">
        <f t="shared" si="5"/>
        <v>0.92500000000000004</v>
      </c>
      <c r="E32" s="87">
        <v>296</v>
      </c>
      <c r="F32" s="123">
        <f t="shared" si="6"/>
        <v>0.74</v>
      </c>
      <c r="G32" s="9"/>
      <c r="H32" s="125">
        <f t="shared" si="7"/>
        <v>370</v>
      </c>
      <c r="I32" s="23"/>
      <c r="J32" s="127">
        <v>66</v>
      </c>
      <c r="K32" s="62"/>
      <c r="L32" s="128"/>
      <c r="M32" s="62"/>
      <c r="N32" s="127">
        <v>83</v>
      </c>
      <c r="O32" s="62"/>
      <c r="P32" s="129">
        <v>65</v>
      </c>
      <c r="Q32" s="62"/>
      <c r="R32" s="128">
        <v>82</v>
      </c>
      <c r="S32" s="62"/>
      <c r="T32" s="135">
        <v>74</v>
      </c>
      <c r="U32" s="124">
        <v>400</v>
      </c>
      <c r="V32" s="9"/>
      <c r="W32" s="233"/>
      <c r="X32" s="9"/>
      <c r="Y32" s="313">
        <v>305</v>
      </c>
      <c r="Z32" s="23"/>
      <c r="AA32" s="314"/>
    </row>
    <row r="33" spans="1:27" x14ac:dyDescent="0.3">
      <c r="A33" s="83" t="s">
        <v>21</v>
      </c>
      <c r="B33" s="104" t="s">
        <v>98</v>
      </c>
      <c r="C33" s="104" t="s">
        <v>249</v>
      </c>
      <c r="D33" s="85">
        <f t="shared" si="5"/>
        <v>0.85</v>
      </c>
      <c r="E33" s="91">
        <v>285</v>
      </c>
      <c r="F33" s="123">
        <f t="shared" si="6"/>
        <v>0.71250000000000002</v>
      </c>
      <c r="G33" s="46"/>
      <c r="H33" s="125">
        <f t="shared" si="7"/>
        <v>425</v>
      </c>
      <c r="I33" s="23"/>
      <c r="J33" s="129">
        <v>59</v>
      </c>
      <c r="K33" s="62"/>
      <c r="L33" s="127">
        <v>74</v>
      </c>
      <c r="M33" s="62"/>
      <c r="N33" s="127">
        <v>78</v>
      </c>
      <c r="O33" s="62"/>
      <c r="P33" s="129">
        <v>63</v>
      </c>
      <c r="Q33" s="140"/>
      <c r="R33" s="128">
        <v>70</v>
      </c>
      <c r="S33" s="142"/>
      <c r="T33" s="134">
        <v>81</v>
      </c>
      <c r="U33" s="124">
        <v>500</v>
      </c>
      <c r="V33" s="9"/>
      <c r="W33" s="233"/>
      <c r="X33" s="9"/>
      <c r="Y33" s="313">
        <v>303</v>
      </c>
      <c r="Z33" s="23"/>
      <c r="AA33" s="314"/>
    </row>
    <row r="34" spans="1:27" x14ac:dyDescent="0.3">
      <c r="A34" s="83" t="s">
        <v>22</v>
      </c>
      <c r="B34" s="104" t="s">
        <v>264</v>
      </c>
      <c r="C34" s="104" t="s">
        <v>265</v>
      </c>
      <c r="D34" s="85">
        <f t="shared" si="5"/>
        <v>0.91</v>
      </c>
      <c r="E34" s="91">
        <v>281</v>
      </c>
      <c r="F34" s="123">
        <f t="shared" si="6"/>
        <v>0.70250000000000001</v>
      </c>
      <c r="G34" s="46"/>
      <c r="H34" s="125">
        <f t="shared" si="7"/>
        <v>364</v>
      </c>
      <c r="I34" s="23"/>
      <c r="J34" s="127">
        <v>73</v>
      </c>
      <c r="K34" s="62"/>
      <c r="L34" s="128"/>
      <c r="M34" s="62"/>
      <c r="N34" s="127">
        <v>79</v>
      </c>
      <c r="O34" s="62"/>
      <c r="P34" s="128">
        <v>68</v>
      </c>
      <c r="Q34" s="140"/>
      <c r="R34" s="129">
        <v>61</v>
      </c>
      <c r="S34" s="142"/>
      <c r="T34" s="134">
        <v>83</v>
      </c>
      <c r="U34" s="124">
        <v>400</v>
      </c>
      <c r="V34" s="9"/>
      <c r="W34" s="233"/>
      <c r="X34" s="9"/>
      <c r="Y34" s="313">
        <v>303</v>
      </c>
      <c r="Z34" s="23"/>
      <c r="AA34" s="314"/>
    </row>
    <row r="35" spans="1:27" x14ac:dyDescent="0.3">
      <c r="A35" s="83" t="s">
        <v>23</v>
      </c>
      <c r="B35" s="84" t="s">
        <v>51</v>
      </c>
      <c r="C35" s="84" t="s">
        <v>120</v>
      </c>
      <c r="D35" s="85">
        <f t="shared" si="5"/>
        <v>1</v>
      </c>
      <c r="E35" s="87">
        <v>227</v>
      </c>
      <c r="F35" s="123">
        <f>E35/300</f>
        <v>0.75666666666666671</v>
      </c>
      <c r="G35" s="9"/>
      <c r="H35" s="125">
        <f t="shared" si="7"/>
        <v>300</v>
      </c>
      <c r="I35" s="23"/>
      <c r="J35" s="130"/>
      <c r="K35" s="62"/>
      <c r="L35" s="127">
        <v>69</v>
      </c>
      <c r="M35" s="62"/>
      <c r="N35" s="127">
        <v>80</v>
      </c>
      <c r="O35" s="62"/>
      <c r="P35" s="128"/>
      <c r="Q35" s="62"/>
      <c r="R35" s="128">
        <v>78</v>
      </c>
      <c r="S35" s="62"/>
      <c r="T35" s="135">
        <v>73</v>
      </c>
      <c r="U35" s="124">
        <v>300</v>
      </c>
      <c r="V35" s="9"/>
      <c r="W35" s="233"/>
      <c r="X35" s="9"/>
      <c r="Y35" s="313">
        <v>300</v>
      </c>
      <c r="Z35" s="23"/>
      <c r="AA35" s="314"/>
    </row>
    <row r="36" spans="1:27" x14ac:dyDescent="0.3">
      <c r="A36" s="83" t="s">
        <v>24</v>
      </c>
      <c r="B36" s="84" t="s">
        <v>86</v>
      </c>
      <c r="C36" s="84" t="s">
        <v>122</v>
      </c>
      <c r="D36" s="85">
        <f t="shared" si="5"/>
        <v>0.82</v>
      </c>
      <c r="E36" s="87">
        <v>286</v>
      </c>
      <c r="F36" s="123">
        <f t="shared" ref="F36:F42" si="8">E36/400</f>
        <v>0.71499999999999997</v>
      </c>
      <c r="G36" s="9"/>
      <c r="H36" s="125">
        <f t="shared" si="7"/>
        <v>410</v>
      </c>
      <c r="I36" s="23"/>
      <c r="J36" s="132">
        <v>56</v>
      </c>
      <c r="K36" s="62"/>
      <c r="L36" s="127">
        <v>67</v>
      </c>
      <c r="M36" s="62"/>
      <c r="N36" s="127">
        <v>81</v>
      </c>
      <c r="O36" s="62"/>
      <c r="P36" s="129">
        <v>63</v>
      </c>
      <c r="Q36" s="62"/>
      <c r="R36" s="128">
        <v>75</v>
      </c>
      <c r="S36" s="62"/>
      <c r="T36" s="135">
        <v>68</v>
      </c>
      <c r="U36" s="124">
        <v>500</v>
      </c>
      <c r="V36" s="9"/>
      <c r="W36" s="233"/>
      <c r="X36" s="9"/>
      <c r="Y36" s="313">
        <v>291</v>
      </c>
      <c r="Z36" s="23"/>
      <c r="AA36" s="314"/>
    </row>
    <row r="37" spans="1:27" x14ac:dyDescent="0.3">
      <c r="A37" s="83" t="s">
        <v>25</v>
      </c>
      <c r="B37" s="104" t="s">
        <v>148</v>
      </c>
      <c r="C37" s="104" t="s">
        <v>147</v>
      </c>
      <c r="D37" s="85">
        <f t="shared" si="5"/>
        <v>0.66600000000000004</v>
      </c>
      <c r="E37" s="91">
        <v>287</v>
      </c>
      <c r="F37" s="123">
        <f t="shared" si="8"/>
        <v>0.71750000000000003</v>
      </c>
      <c r="G37" s="46"/>
      <c r="H37" s="125">
        <f t="shared" si="7"/>
        <v>333</v>
      </c>
      <c r="I37" s="23"/>
      <c r="J37" s="129">
        <v>46</v>
      </c>
      <c r="K37" s="62"/>
      <c r="L37" s="127">
        <v>66</v>
      </c>
      <c r="M37" s="62"/>
      <c r="N37" s="127">
        <v>82</v>
      </c>
      <c r="O37" s="62"/>
      <c r="P37" s="128">
        <v>61</v>
      </c>
      <c r="Q37" s="140"/>
      <c r="R37" s="128">
        <v>78</v>
      </c>
      <c r="S37" s="142"/>
      <c r="T37" s="134"/>
      <c r="U37" s="124">
        <v>500</v>
      </c>
      <c r="V37" s="9"/>
      <c r="W37" s="233"/>
      <c r="X37" s="9"/>
      <c r="Y37" s="313">
        <v>287</v>
      </c>
      <c r="Z37" s="23"/>
      <c r="AA37" s="314"/>
    </row>
    <row r="38" spans="1:27" x14ac:dyDescent="0.3">
      <c r="A38" s="83" t="s">
        <v>26</v>
      </c>
      <c r="B38" s="104" t="s">
        <v>235</v>
      </c>
      <c r="C38" s="104" t="s">
        <v>236</v>
      </c>
      <c r="D38" s="85">
        <f t="shared" si="5"/>
        <v>0.79400000000000004</v>
      </c>
      <c r="E38" s="91">
        <v>286</v>
      </c>
      <c r="F38" s="123">
        <f t="shared" si="8"/>
        <v>0.71499999999999997</v>
      </c>
      <c r="G38" s="46"/>
      <c r="H38" s="125">
        <f t="shared" si="7"/>
        <v>397</v>
      </c>
      <c r="I38" s="23"/>
      <c r="J38" s="129">
        <v>57</v>
      </c>
      <c r="K38" s="62"/>
      <c r="L38" s="127">
        <v>67</v>
      </c>
      <c r="M38" s="62"/>
      <c r="N38" s="127">
        <v>81</v>
      </c>
      <c r="O38" s="62"/>
      <c r="P38" s="128">
        <v>58</v>
      </c>
      <c r="Q38" s="140"/>
      <c r="R38" s="128">
        <v>80</v>
      </c>
      <c r="S38" s="142"/>
      <c r="T38" s="330">
        <v>54</v>
      </c>
      <c r="U38" s="124">
        <v>500</v>
      </c>
      <c r="V38" s="9"/>
      <c r="W38" s="233"/>
      <c r="X38" s="9"/>
      <c r="Y38" s="313">
        <v>286</v>
      </c>
      <c r="Z38" s="23"/>
      <c r="AA38" s="314"/>
    </row>
    <row r="39" spans="1:27" x14ac:dyDescent="0.3">
      <c r="A39" s="83" t="s">
        <v>27</v>
      </c>
      <c r="B39" s="84" t="s">
        <v>106</v>
      </c>
      <c r="C39" s="84" t="s">
        <v>107</v>
      </c>
      <c r="D39" s="85">
        <f t="shared" si="5"/>
        <v>0.69750000000000001</v>
      </c>
      <c r="E39" s="87">
        <v>279</v>
      </c>
      <c r="F39" s="123">
        <f t="shared" si="8"/>
        <v>0.69750000000000001</v>
      </c>
      <c r="G39" s="9"/>
      <c r="H39" s="125">
        <f t="shared" si="7"/>
        <v>279</v>
      </c>
      <c r="I39" s="23"/>
      <c r="J39" s="131">
        <v>67</v>
      </c>
      <c r="K39" s="62"/>
      <c r="L39" s="128">
        <v>66</v>
      </c>
      <c r="M39" s="62"/>
      <c r="N39" s="127">
        <v>82</v>
      </c>
      <c r="O39" s="62"/>
      <c r="P39" s="128">
        <v>64</v>
      </c>
      <c r="Q39" s="62"/>
      <c r="R39" s="128"/>
      <c r="S39" s="62"/>
      <c r="T39" s="135"/>
      <c r="U39" s="124">
        <v>400</v>
      </c>
      <c r="V39" s="9"/>
      <c r="W39" s="233"/>
      <c r="X39" s="9"/>
      <c r="Y39" s="313">
        <v>279</v>
      </c>
      <c r="Z39" s="23"/>
      <c r="AA39" s="314"/>
    </row>
    <row r="40" spans="1:27" x14ac:dyDescent="0.3">
      <c r="A40" s="83" t="s">
        <v>28</v>
      </c>
      <c r="B40" s="167" t="s">
        <v>288</v>
      </c>
      <c r="C40" s="167" t="s">
        <v>246</v>
      </c>
      <c r="D40" s="168">
        <f t="shared" si="5"/>
        <v>0.69499999999999995</v>
      </c>
      <c r="E40" s="169">
        <v>278</v>
      </c>
      <c r="F40" s="170">
        <f t="shared" si="8"/>
        <v>0.69499999999999995</v>
      </c>
      <c r="G40" s="9"/>
      <c r="H40" s="125">
        <f t="shared" si="7"/>
        <v>278</v>
      </c>
      <c r="I40" s="23"/>
      <c r="J40" s="130">
        <v>59</v>
      </c>
      <c r="K40" s="62"/>
      <c r="L40" s="127">
        <v>72</v>
      </c>
      <c r="M40" s="62"/>
      <c r="N40" s="127">
        <v>76</v>
      </c>
      <c r="O40" s="62"/>
      <c r="P40" s="128"/>
      <c r="Q40" s="62"/>
      <c r="R40" s="128">
        <v>71</v>
      </c>
      <c r="S40" s="62"/>
      <c r="T40" s="135"/>
      <c r="U40" s="124">
        <v>400</v>
      </c>
      <c r="V40" s="9"/>
      <c r="W40" s="233"/>
      <c r="X40" s="9"/>
      <c r="Y40" s="313">
        <v>278</v>
      </c>
      <c r="Z40" s="23"/>
      <c r="AA40" s="314"/>
    </row>
    <row r="41" spans="1:27" x14ac:dyDescent="0.3">
      <c r="A41" s="83" t="s">
        <v>29</v>
      </c>
      <c r="B41" s="84" t="s">
        <v>102</v>
      </c>
      <c r="C41" s="84" t="s">
        <v>103</v>
      </c>
      <c r="D41" s="85">
        <f t="shared" si="5"/>
        <v>0.69</v>
      </c>
      <c r="E41" s="86">
        <v>276</v>
      </c>
      <c r="F41" s="123">
        <f t="shared" si="8"/>
        <v>0.69</v>
      </c>
      <c r="G41" s="9"/>
      <c r="H41" s="125">
        <f t="shared" si="7"/>
        <v>276</v>
      </c>
      <c r="I41" s="23"/>
      <c r="J41" s="130">
        <v>54</v>
      </c>
      <c r="K41" s="62"/>
      <c r="L41" s="127">
        <v>73</v>
      </c>
      <c r="M41" s="62"/>
      <c r="N41" s="127">
        <v>78</v>
      </c>
      <c r="O41" s="62"/>
      <c r="P41" s="128">
        <v>71</v>
      </c>
      <c r="Q41" s="62"/>
      <c r="R41" s="128"/>
      <c r="S41" s="62"/>
      <c r="T41" s="135"/>
      <c r="U41" s="124">
        <v>400</v>
      </c>
      <c r="V41" s="9"/>
      <c r="W41" s="233"/>
      <c r="X41" s="9"/>
      <c r="Y41" s="313">
        <v>276</v>
      </c>
      <c r="Z41" s="23"/>
      <c r="AA41" s="314"/>
    </row>
    <row r="42" spans="1:27" x14ac:dyDescent="0.3">
      <c r="A42" s="144" t="s">
        <v>30</v>
      </c>
      <c r="B42" s="145" t="s">
        <v>116</v>
      </c>
      <c r="C42" s="145" t="s">
        <v>117</v>
      </c>
      <c r="D42" s="146">
        <f t="shared" si="5"/>
        <v>0.68500000000000005</v>
      </c>
      <c r="E42" s="147">
        <v>274</v>
      </c>
      <c r="F42" s="148">
        <f t="shared" si="8"/>
        <v>0.68500000000000005</v>
      </c>
      <c r="G42" s="9"/>
      <c r="H42" s="149">
        <f t="shared" si="7"/>
        <v>274</v>
      </c>
      <c r="I42" s="23"/>
      <c r="J42" s="209">
        <v>53</v>
      </c>
      <c r="K42" s="62"/>
      <c r="L42" s="152">
        <v>71</v>
      </c>
      <c r="M42" s="62"/>
      <c r="N42" s="152">
        <v>79</v>
      </c>
      <c r="O42" s="62"/>
      <c r="P42" s="151">
        <v>71</v>
      </c>
      <c r="Q42" s="62"/>
      <c r="R42" s="151"/>
      <c r="S42" s="62"/>
      <c r="T42" s="153"/>
      <c r="U42" s="212">
        <v>400</v>
      </c>
      <c r="V42" s="9"/>
      <c r="W42" s="307"/>
      <c r="X42" s="9"/>
      <c r="Y42" s="315">
        <v>274</v>
      </c>
      <c r="Z42" s="23"/>
      <c r="AA42" s="316"/>
    </row>
    <row r="43" spans="1:27" s="137" customFormat="1" x14ac:dyDescent="0.3">
      <c r="A43" s="72" t="s">
        <v>273</v>
      </c>
      <c r="B43" s="9"/>
      <c r="C43" s="9"/>
      <c r="D43" s="77"/>
      <c r="E43" s="23"/>
      <c r="F43" s="77"/>
      <c r="G43" s="46"/>
      <c r="H43" s="23"/>
      <c r="I43" s="23"/>
      <c r="J43" s="79"/>
      <c r="K43" s="62"/>
      <c r="L43" s="62"/>
      <c r="M43" s="62"/>
      <c r="N43" s="79"/>
      <c r="O43" s="62"/>
      <c r="P43" s="62"/>
      <c r="Q43" s="140"/>
      <c r="R43" s="142"/>
      <c r="S43" s="142"/>
      <c r="T43" s="62"/>
      <c r="U43" s="62"/>
      <c r="V43" s="9"/>
      <c r="W43" s="9"/>
      <c r="X43" s="9"/>
      <c r="Y43" s="23"/>
      <c r="Z43" s="23"/>
      <c r="AA43" s="23"/>
    </row>
    <row r="44" spans="1:27" x14ac:dyDescent="0.3">
      <c r="A44" s="96" t="s">
        <v>17</v>
      </c>
      <c r="B44" s="97" t="s">
        <v>76</v>
      </c>
      <c r="C44" s="97" t="s">
        <v>77</v>
      </c>
      <c r="D44" s="98">
        <f t="shared" ref="D44:D53" si="9">H44/U44</f>
        <v>1.0175000000000001</v>
      </c>
      <c r="E44" s="108">
        <v>321</v>
      </c>
      <c r="F44" s="157">
        <f>E44/400</f>
        <v>0.80249999999999999</v>
      </c>
      <c r="G44" s="9"/>
      <c r="H44" s="158">
        <f t="shared" ref="H44:H53" si="10">SUM(J44,L44,N44, P44,R44,T44)</f>
        <v>407</v>
      </c>
      <c r="I44" s="23"/>
      <c r="J44" s="160">
        <v>68</v>
      </c>
      <c r="K44" s="62"/>
      <c r="L44" s="160">
        <v>74</v>
      </c>
      <c r="M44" s="62"/>
      <c r="N44" s="161"/>
      <c r="O44" s="62"/>
      <c r="P44" s="161">
        <v>91</v>
      </c>
      <c r="Q44" s="62"/>
      <c r="R44" s="161">
        <v>88</v>
      </c>
      <c r="S44" s="62"/>
      <c r="T44" s="331">
        <v>86</v>
      </c>
      <c r="U44" s="213">
        <v>400</v>
      </c>
      <c r="V44" s="9"/>
      <c r="W44" s="234"/>
      <c r="X44" s="9"/>
      <c r="Y44" s="311">
        <v>321</v>
      </c>
      <c r="Z44" s="23"/>
      <c r="AA44" s="312" t="s">
        <v>304</v>
      </c>
    </row>
    <row r="45" spans="1:27" x14ac:dyDescent="0.3">
      <c r="A45" s="83" t="s">
        <v>18</v>
      </c>
      <c r="B45" s="104" t="s">
        <v>136</v>
      </c>
      <c r="C45" s="104" t="s">
        <v>137</v>
      </c>
      <c r="D45" s="85">
        <f t="shared" si="9"/>
        <v>1.0566666666666666</v>
      </c>
      <c r="E45" s="91">
        <v>226</v>
      </c>
      <c r="F45" s="123">
        <f>E45/300</f>
        <v>0.7533333333333333</v>
      </c>
      <c r="G45" s="46"/>
      <c r="H45" s="125">
        <f t="shared" si="10"/>
        <v>317</v>
      </c>
      <c r="I45" s="23"/>
      <c r="J45" s="127">
        <v>71</v>
      </c>
      <c r="K45" s="62"/>
      <c r="L45" s="127">
        <v>76</v>
      </c>
      <c r="M45" s="62"/>
      <c r="N45" s="128"/>
      <c r="O45" s="62"/>
      <c r="P45" s="128"/>
      <c r="Q45" s="140"/>
      <c r="R45" s="128">
        <v>79</v>
      </c>
      <c r="S45" s="142"/>
      <c r="T45" s="134">
        <v>91</v>
      </c>
      <c r="U45" s="124">
        <v>300</v>
      </c>
      <c r="V45" s="9"/>
      <c r="W45" s="233"/>
      <c r="X45" s="9"/>
      <c r="Y45" s="313">
        <v>317</v>
      </c>
      <c r="Z45" s="23"/>
      <c r="AA45" s="314" t="s">
        <v>305</v>
      </c>
    </row>
    <row r="46" spans="1:27" x14ac:dyDescent="0.3">
      <c r="A46" s="83" t="s">
        <v>19</v>
      </c>
      <c r="B46" s="104" t="s">
        <v>176</v>
      </c>
      <c r="C46" s="104" t="s">
        <v>175</v>
      </c>
      <c r="D46" s="85">
        <f t="shared" si="9"/>
        <v>0.98250000000000004</v>
      </c>
      <c r="E46" s="91">
        <v>308</v>
      </c>
      <c r="F46" s="123">
        <f t="shared" ref="F46:F53" si="11">E46/400</f>
        <v>0.77</v>
      </c>
      <c r="G46" s="46"/>
      <c r="H46" s="125">
        <f t="shared" si="10"/>
        <v>393</v>
      </c>
      <c r="I46" s="23"/>
      <c r="J46" s="127">
        <v>72</v>
      </c>
      <c r="K46" s="62"/>
      <c r="L46" s="127">
        <v>71</v>
      </c>
      <c r="M46" s="62"/>
      <c r="N46" s="128"/>
      <c r="O46" s="62"/>
      <c r="P46" s="129">
        <v>77</v>
      </c>
      <c r="Q46" s="140"/>
      <c r="R46" s="128">
        <v>88</v>
      </c>
      <c r="S46" s="142"/>
      <c r="T46" s="134">
        <v>85</v>
      </c>
      <c r="U46" s="124">
        <v>400</v>
      </c>
      <c r="V46" s="9"/>
      <c r="W46" s="233"/>
      <c r="X46" s="9"/>
      <c r="Y46" s="313">
        <v>316</v>
      </c>
      <c r="Z46" s="23"/>
      <c r="AA46" s="314"/>
    </row>
    <row r="47" spans="1:27" x14ac:dyDescent="0.3">
      <c r="A47" s="83" t="s">
        <v>20</v>
      </c>
      <c r="B47" s="84" t="s">
        <v>55</v>
      </c>
      <c r="C47" s="84" t="s">
        <v>56</v>
      </c>
      <c r="D47" s="85">
        <f t="shared" si="9"/>
        <v>0.96</v>
      </c>
      <c r="E47" s="87">
        <v>302</v>
      </c>
      <c r="F47" s="123">
        <f t="shared" si="11"/>
        <v>0.755</v>
      </c>
      <c r="G47" s="9"/>
      <c r="H47" s="125">
        <f t="shared" si="10"/>
        <v>384</v>
      </c>
      <c r="I47" s="23"/>
      <c r="J47" s="127">
        <v>58</v>
      </c>
      <c r="K47" s="62"/>
      <c r="L47" s="128"/>
      <c r="M47" s="62"/>
      <c r="N47" s="127">
        <v>87</v>
      </c>
      <c r="O47" s="62"/>
      <c r="P47" s="129">
        <v>71</v>
      </c>
      <c r="Q47" s="62"/>
      <c r="R47" s="128">
        <v>86</v>
      </c>
      <c r="S47" s="62"/>
      <c r="T47" s="135">
        <v>82</v>
      </c>
      <c r="U47" s="124">
        <v>400</v>
      </c>
      <c r="V47" s="9"/>
      <c r="W47" s="233"/>
      <c r="X47" s="9"/>
      <c r="Y47" s="313">
        <v>313</v>
      </c>
      <c r="Z47" s="23"/>
      <c r="AA47" s="314"/>
    </row>
    <row r="48" spans="1:27" x14ac:dyDescent="0.3">
      <c r="A48" s="83" t="s">
        <v>21</v>
      </c>
      <c r="B48" s="84" t="s">
        <v>58</v>
      </c>
      <c r="C48" s="84" t="s">
        <v>131</v>
      </c>
      <c r="D48" s="85">
        <f t="shared" si="9"/>
        <v>0.95</v>
      </c>
      <c r="E48" s="87">
        <v>300</v>
      </c>
      <c r="F48" s="123">
        <f t="shared" si="11"/>
        <v>0.75</v>
      </c>
      <c r="G48" s="9"/>
      <c r="H48" s="125">
        <f t="shared" si="10"/>
        <v>380</v>
      </c>
      <c r="I48" s="23"/>
      <c r="J48" s="127">
        <v>66</v>
      </c>
      <c r="K48" s="62"/>
      <c r="L48" s="128"/>
      <c r="M48" s="62"/>
      <c r="N48" s="127">
        <v>77</v>
      </c>
      <c r="O48" s="62"/>
      <c r="P48" s="128">
        <v>80</v>
      </c>
      <c r="Q48" s="62"/>
      <c r="R48" s="129">
        <v>77</v>
      </c>
      <c r="S48" s="62"/>
      <c r="T48" s="135">
        <v>80</v>
      </c>
      <c r="U48" s="124">
        <v>400</v>
      </c>
      <c r="V48" s="9"/>
      <c r="W48" s="233"/>
      <c r="X48" s="9"/>
      <c r="Y48" s="313">
        <v>303</v>
      </c>
      <c r="Z48" s="23"/>
      <c r="AA48" s="314"/>
    </row>
    <row r="49" spans="1:27" x14ac:dyDescent="0.3">
      <c r="A49" s="83" t="s">
        <v>22</v>
      </c>
      <c r="B49" s="84" t="s">
        <v>114</v>
      </c>
      <c r="C49" s="84" t="s">
        <v>113</v>
      </c>
      <c r="D49" s="85">
        <f t="shared" si="9"/>
        <v>0.83799999999999997</v>
      </c>
      <c r="E49" s="87">
        <v>280</v>
      </c>
      <c r="F49" s="123">
        <f t="shared" si="11"/>
        <v>0.7</v>
      </c>
      <c r="G49" s="9"/>
      <c r="H49" s="125">
        <f t="shared" si="10"/>
        <v>419</v>
      </c>
      <c r="I49" s="23"/>
      <c r="J49" s="129">
        <v>57</v>
      </c>
      <c r="K49" s="62"/>
      <c r="L49" s="127">
        <v>69</v>
      </c>
      <c r="M49" s="62"/>
      <c r="N49" s="127">
        <v>78</v>
      </c>
      <c r="O49" s="62"/>
      <c r="P49" s="129">
        <v>60</v>
      </c>
      <c r="Q49" s="62"/>
      <c r="R49" s="128">
        <v>73</v>
      </c>
      <c r="S49" s="62"/>
      <c r="T49" s="135">
        <v>82</v>
      </c>
      <c r="U49" s="124">
        <v>500</v>
      </c>
      <c r="V49" s="9"/>
      <c r="W49" s="233"/>
      <c r="X49" s="9"/>
      <c r="Y49" s="313">
        <v>302</v>
      </c>
      <c r="Z49" s="23"/>
      <c r="AA49" s="314"/>
    </row>
    <row r="50" spans="1:27" x14ac:dyDescent="0.3">
      <c r="A50" s="83" t="s">
        <v>23</v>
      </c>
      <c r="B50" s="104" t="s">
        <v>83</v>
      </c>
      <c r="C50" s="104" t="s">
        <v>146</v>
      </c>
      <c r="D50" s="85">
        <f t="shared" si="9"/>
        <v>0.83750000000000002</v>
      </c>
      <c r="E50" s="91">
        <v>258</v>
      </c>
      <c r="F50" s="123">
        <f t="shared" si="11"/>
        <v>0.64500000000000002</v>
      </c>
      <c r="G50" s="46"/>
      <c r="H50" s="125">
        <f t="shared" si="10"/>
        <v>335</v>
      </c>
      <c r="I50" s="23"/>
      <c r="J50" s="127">
        <v>73</v>
      </c>
      <c r="K50" s="62"/>
      <c r="L50" s="127">
        <v>73</v>
      </c>
      <c r="M50" s="62"/>
      <c r="N50" s="128"/>
      <c r="O50" s="62"/>
      <c r="P50" s="128">
        <v>67</v>
      </c>
      <c r="Q50" s="140"/>
      <c r="R50" s="129">
        <v>45</v>
      </c>
      <c r="S50" s="142"/>
      <c r="T50" s="134">
        <v>77</v>
      </c>
      <c r="U50" s="124">
        <v>400</v>
      </c>
      <c r="V50" s="9"/>
      <c r="W50" s="233"/>
      <c r="X50" s="9"/>
      <c r="Y50" s="313">
        <v>290</v>
      </c>
      <c r="Z50" s="23"/>
      <c r="AA50" s="314"/>
    </row>
    <row r="51" spans="1:27" x14ac:dyDescent="0.3">
      <c r="A51" s="83" t="s">
        <v>24</v>
      </c>
      <c r="B51" s="84" t="s">
        <v>123</v>
      </c>
      <c r="C51" s="84" t="s">
        <v>124</v>
      </c>
      <c r="D51" s="85">
        <f t="shared" si="9"/>
        <v>0.72250000000000003</v>
      </c>
      <c r="E51" s="87">
        <v>289</v>
      </c>
      <c r="F51" s="123">
        <f t="shared" si="11"/>
        <v>0.72250000000000003</v>
      </c>
      <c r="G51" s="9"/>
      <c r="H51" s="125">
        <f t="shared" si="10"/>
        <v>289</v>
      </c>
      <c r="I51" s="23"/>
      <c r="J51" s="131">
        <v>56</v>
      </c>
      <c r="K51" s="62"/>
      <c r="L51" s="128"/>
      <c r="M51" s="62"/>
      <c r="N51" s="127">
        <v>88</v>
      </c>
      <c r="O51" s="62"/>
      <c r="P51" s="128">
        <v>62</v>
      </c>
      <c r="Q51" s="62"/>
      <c r="R51" s="128">
        <v>83</v>
      </c>
      <c r="S51" s="62"/>
      <c r="T51" s="135"/>
      <c r="U51" s="124">
        <v>400</v>
      </c>
      <c r="V51" s="9"/>
      <c r="W51" s="233"/>
      <c r="X51" s="9"/>
      <c r="Y51" s="313">
        <v>289</v>
      </c>
      <c r="Z51" s="23"/>
      <c r="AA51" s="314"/>
    </row>
    <row r="52" spans="1:27" x14ac:dyDescent="0.3">
      <c r="A52" s="83" t="s">
        <v>25</v>
      </c>
      <c r="B52" s="104" t="s">
        <v>145</v>
      </c>
      <c r="C52" s="104" t="s">
        <v>158</v>
      </c>
      <c r="D52" s="85">
        <f t="shared" si="9"/>
        <v>0.81200000000000006</v>
      </c>
      <c r="E52" s="91">
        <v>276</v>
      </c>
      <c r="F52" s="123">
        <f t="shared" si="11"/>
        <v>0.69</v>
      </c>
      <c r="G52" s="46"/>
      <c r="H52" s="125">
        <f t="shared" si="10"/>
        <v>406</v>
      </c>
      <c r="I52" s="23"/>
      <c r="J52" s="127">
        <v>71</v>
      </c>
      <c r="K52" s="62"/>
      <c r="L52" s="129">
        <v>61</v>
      </c>
      <c r="M52" s="62"/>
      <c r="N52" s="127">
        <v>72</v>
      </c>
      <c r="O52" s="62"/>
      <c r="P52" s="129">
        <v>65</v>
      </c>
      <c r="Q52" s="140"/>
      <c r="R52" s="128">
        <v>68</v>
      </c>
      <c r="S52" s="142"/>
      <c r="T52" s="134">
        <v>69</v>
      </c>
      <c r="U52" s="124">
        <v>500</v>
      </c>
      <c r="V52" s="9"/>
      <c r="W52" s="233"/>
      <c r="X52" s="9"/>
      <c r="Y52" s="313">
        <v>280</v>
      </c>
      <c r="Z52" s="23"/>
      <c r="AA52" s="314"/>
    </row>
    <row r="53" spans="1:27" x14ac:dyDescent="0.3">
      <c r="A53" s="144" t="s">
        <v>26</v>
      </c>
      <c r="B53" s="154" t="s">
        <v>174</v>
      </c>
      <c r="C53" s="154" t="s">
        <v>175</v>
      </c>
      <c r="D53" s="146">
        <f t="shared" si="9"/>
        <v>0.68500000000000005</v>
      </c>
      <c r="E53" s="155">
        <v>274</v>
      </c>
      <c r="F53" s="148">
        <f t="shared" si="11"/>
        <v>0.68500000000000005</v>
      </c>
      <c r="G53" s="46"/>
      <c r="H53" s="149">
        <f t="shared" si="10"/>
        <v>274</v>
      </c>
      <c r="I53" s="23"/>
      <c r="J53" s="151">
        <v>59</v>
      </c>
      <c r="K53" s="62"/>
      <c r="L53" s="152">
        <v>74</v>
      </c>
      <c r="M53" s="62"/>
      <c r="N53" s="152">
        <v>71</v>
      </c>
      <c r="O53" s="62"/>
      <c r="P53" s="151">
        <v>70</v>
      </c>
      <c r="Q53" s="140"/>
      <c r="R53" s="151"/>
      <c r="S53" s="142"/>
      <c r="T53" s="156"/>
      <c r="U53" s="212">
        <v>400</v>
      </c>
      <c r="V53" s="9"/>
      <c r="W53" s="307"/>
      <c r="X53" s="9"/>
      <c r="Y53" s="315">
        <v>274</v>
      </c>
      <c r="Z53" s="23"/>
      <c r="AA53" s="316"/>
    </row>
    <row r="54" spans="1:27" s="137" customFormat="1" x14ac:dyDescent="0.3">
      <c r="A54" s="72" t="s">
        <v>274</v>
      </c>
      <c r="B54" s="9"/>
      <c r="C54" s="9"/>
      <c r="D54" s="77"/>
      <c r="E54" s="166"/>
      <c r="F54" s="77"/>
      <c r="G54" s="9"/>
      <c r="H54" s="23"/>
      <c r="I54" s="23"/>
      <c r="J54" s="79"/>
      <c r="K54" s="62"/>
      <c r="L54" s="79"/>
      <c r="M54" s="62"/>
      <c r="N54" s="62"/>
      <c r="O54" s="62"/>
      <c r="P54" s="62"/>
      <c r="Q54" s="62"/>
      <c r="R54" s="62"/>
      <c r="S54" s="62"/>
      <c r="T54" s="62"/>
      <c r="U54" s="62"/>
      <c r="V54" s="9"/>
      <c r="W54" s="9"/>
      <c r="X54" s="9"/>
      <c r="Y54" s="23"/>
      <c r="Z54" s="23"/>
      <c r="AA54" s="23"/>
    </row>
    <row r="55" spans="1:27" x14ac:dyDescent="0.3">
      <c r="A55" s="96" t="s">
        <v>17</v>
      </c>
      <c r="B55" s="97" t="s">
        <v>57</v>
      </c>
      <c r="C55" s="97" t="s">
        <v>101</v>
      </c>
      <c r="D55" s="98">
        <f t="shared" ref="D55:D65" si="12">H55/U55</f>
        <v>1.0433333333333332</v>
      </c>
      <c r="E55" s="108">
        <v>225</v>
      </c>
      <c r="F55" s="157">
        <f>E55/300</f>
        <v>0.75</v>
      </c>
      <c r="G55" s="9"/>
      <c r="H55" s="158">
        <f t="shared" ref="H55:H65" si="13">SUM(J55,L55,N55, P55,R55,T55)</f>
        <v>313</v>
      </c>
      <c r="I55" s="23"/>
      <c r="J55" s="163">
        <v>66</v>
      </c>
      <c r="K55" s="62"/>
      <c r="L55" s="160">
        <v>75</v>
      </c>
      <c r="M55" s="62"/>
      <c r="N55" s="161"/>
      <c r="O55" s="62"/>
      <c r="P55" s="161">
        <v>84</v>
      </c>
      <c r="Q55" s="62"/>
      <c r="R55" s="161"/>
      <c r="S55" s="62"/>
      <c r="T55" s="162">
        <v>88</v>
      </c>
      <c r="U55" s="213">
        <v>300</v>
      </c>
      <c r="V55" s="9"/>
      <c r="W55" s="234"/>
      <c r="X55" s="9"/>
      <c r="Y55" s="311">
        <v>313</v>
      </c>
      <c r="Z55" s="23"/>
      <c r="AA55" s="312" t="s">
        <v>306</v>
      </c>
    </row>
    <row r="56" spans="1:27" x14ac:dyDescent="0.3">
      <c r="A56" s="83" t="s">
        <v>18</v>
      </c>
      <c r="B56" s="104" t="s">
        <v>144</v>
      </c>
      <c r="C56" s="104" t="s">
        <v>160</v>
      </c>
      <c r="D56" s="85">
        <f t="shared" si="12"/>
        <v>0.85199999999999998</v>
      </c>
      <c r="E56" s="91">
        <v>286</v>
      </c>
      <c r="F56" s="123">
        <f>E56/400</f>
        <v>0.71499999999999997</v>
      </c>
      <c r="G56" s="46"/>
      <c r="H56" s="125">
        <f t="shared" si="13"/>
        <v>426</v>
      </c>
      <c r="I56" s="23"/>
      <c r="J56" s="129">
        <v>65</v>
      </c>
      <c r="K56" s="62"/>
      <c r="L56" s="127">
        <v>74</v>
      </c>
      <c r="M56" s="62"/>
      <c r="N56" s="127">
        <v>67</v>
      </c>
      <c r="O56" s="62"/>
      <c r="P56" s="129">
        <v>70</v>
      </c>
      <c r="Q56" s="140"/>
      <c r="R56" s="128">
        <v>75</v>
      </c>
      <c r="S56" s="142"/>
      <c r="T56" s="134">
        <v>75</v>
      </c>
      <c r="U56" s="124">
        <v>500</v>
      </c>
      <c r="V56" s="9"/>
      <c r="W56" s="233"/>
      <c r="X56" s="9"/>
      <c r="Y56" s="313">
        <v>291</v>
      </c>
      <c r="Z56" s="23"/>
      <c r="AA56" s="314" t="s">
        <v>307</v>
      </c>
    </row>
    <row r="57" spans="1:27" x14ac:dyDescent="0.3">
      <c r="A57" s="83" t="s">
        <v>19</v>
      </c>
      <c r="B57" s="84" t="s">
        <v>65</v>
      </c>
      <c r="C57" s="84" t="s">
        <v>66</v>
      </c>
      <c r="D57" s="85">
        <f t="shared" si="12"/>
        <v>0.81</v>
      </c>
      <c r="E57" s="87">
        <v>276</v>
      </c>
      <c r="F57" s="123">
        <f>E57/400</f>
        <v>0.69</v>
      </c>
      <c r="G57" s="9"/>
      <c r="H57" s="125">
        <f t="shared" si="13"/>
        <v>405</v>
      </c>
      <c r="I57" s="23"/>
      <c r="J57" s="129">
        <v>60</v>
      </c>
      <c r="K57" s="62"/>
      <c r="L57" s="127">
        <v>63</v>
      </c>
      <c r="M57" s="62"/>
      <c r="N57" s="127">
        <v>75</v>
      </c>
      <c r="O57" s="62"/>
      <c r="P57" s="129">
        <v>60</v>
      </c>
      <c r="Q57" s="62"/>
      <c r="R57" s="128">
        <v>78</v>
      </c>
      <c r="S57" s="62"/>
      <c r="T57" s="135">
        <v>69</v>
      </c>
      <c r="U57" s="124">
        <v>500</v>
      </c>
      <c r="V57" s="9"/>
      <c r="W57" s="233"/>
      <c r="X57" s="9"/>
      <c r="Y57" s="313">
        <v>285</v>
      </c>
      <c r="Z57" s="23"/>
      <c r="AA57" s="314"/>
    </row>
    <row r="58" spans="1:27" x14ac:dyDescent="0.3">
      <c r="A58" s="83" t="s">
        <v>20</v>
      </c>
      <c r="B58" s="104" t="s">
        <v>65</v>
      </c>
      <c r="C58" s="104" t="s">
        <v>262</v>
      </c>
      <c r="D58" s="85">
        <f t="shared" si="12"/>
        <v>0.95</v>
      </c>
      <c r="E58" s="91">
        <v>206</v>
      </c>
      <c r="F58" s="123">
        <f>E58/300</f>
        <v>0.68666666666666665</v>
      </c>
      <c r="G58" s="46"/>
      <c r="H58" s="125">
        <f t="shared" si="13"/>
        <v>285</v>
      </c>
      <c r="I58" s="23"/>
      <c r="J58" s="127">
        <v>67</v>
      </c>
      <c r="K58" s="62"/>
      <c r="L58" s="128">
        <v>65</v>
      </c>
      <c r="M58" s="62"/>
      <c r="N58" s="127">
        <v>74</v>
      </c>
      <c r="O58" s="62"/>
      <c r="P58" s="128"/>
      <c r="Q58" s="140"/>
      <c r="R58" s="128"/>
      <c r="S58" s="142"/>
      <c r="T58" s="134">
        <v>79</v>
      </c>
      <c r="U58" s="124">
        <v>300</v>
      </c>
      <c r="V58" s="9"/>
      <c r="W58" s="233"/>
      <c r="X58" s="9"/>
      <c r="Y58" s="313">
        <v>285</v>
      </c>
      <c r="Z58" s="23"/>
      <c r="AA58" s="314"/>
    </row>
    <row r="59" spans="1:27" x14ac:dyDescent="0.3">
      <c r="A59" s="83" t="s">
        <v>21</v>
      </c>
      <c r="B59" s="84" t="s">
        <v>94</v>
      </c>
      <c r="C59" s="84" t="s">
        <v>95</v>
      </c>
      <c r="D59" s="85">
        <f t="shared" si="12"/>
        <v>0.66600000000000004</v>
      </c>
      <c r="E59" s="87">
        <v>281</v>
      </c>
      <c r="F59" s="123">
        <f t="shared" ref="F59:F65" si="14">E59/400</f>
        <v>0.70250000000000001</v>
      </c>
      <c r="G59" s="9"/>
      <c r="H59" s="125">
        <f t="shared" si="13"/>
        <v>333</v>
      </c>
      <c r="I59" s="23"/>
      <c r="J59" s="132">
        <v>52</v>
      </c>
      <c r="K59" s="62"/>
      <c r="L59" s="127">
        <v>71</v>
      </c>
      <c r="M59" s="62"/>
      <c r="N59" s="127">
        <v>69</v>
      </c>
      <c r="O59" s="62"/>
      <c r="P59" s="128">
        <v>61</v>
      </c>
      <c r="Q59" s="62"/>
      <c r="R59" s="128">
        <v>80</v>
      </c>
      <c r="S59" s="62"/>
      <c r="T59" s="135"/>
      <c r="U59" s="124">
        <v>500</v>
      </c>
      <c r="V59" s="9"/>
      <c r="W59" s="233"/>
      <c r="X59" s="9"/>
      <c r="Y59" s="313">
        <v>281</v>
      </c>
      <c r="Z59" s="23"/>
      <c r="AA59" s="314"/>
    </row>
    <row r="60" spans="1:27" x14ac:dyDescent="0.3">
      <c r="A60" s="83" t="s">
        <v>22</v>
      </c>
      <c r="B60" s="84" t="s">
        <v>54</v>
      </c>
      <c r="C60" s="84" t="s">
        <v>52</v>
      </c>
      <c r="D60" s="85">
        <f t="shared" si="12"/>
        <v>0.81399999999999995</v>
      </c>
      <c r="E60" s="87">
        <v>278</v>
      </c>
      <c r="F60" s="123">
        <f t="shared" si="14"/>
        <v>0.69499999999999995</v>
      </c>
      <c r="G60" s="9"/>
      <c r="H60" s="125">
        <f t="shared" si="13"/>
        <v>407</v>
      </c>
      <c r="I60" s="23"/>
      <c r="J60" s="131">
        <v>66</v>
      </c>
      <c r="K60" s="62"/>
      <c r="L60" s="129">
        <v>64</v>
      </c>
      <c r="M60" s="62"/>
      <c r="N60" s="127">
        <v>72</v>
      </c>
      <c r="O60" s="62"/>
      <c r="P60" s="128">
        <v>66</v>
      </c>
      <c r="Q60" s="62"/>
      <c r="R60" s="128">
        <v>74</v>
      </c>
      <c r="S60" s="62"/>
      <c r="T60" s="332">
        <v>65</v>
      </c>
      <c r="U60" s="124">
        <v>500</v>
      </c>
      <c r="V60" s="9"/>
      <c r="W60" s="233"/>
      <c r="X60" s="9"/>
      <c r="Y60" s="313">
        <v>278</v>
      </c>
      <c r="Z60" s="23"/>
      <c r="AA60" s="314"/>
    </row>
    <row r="61" spans="1:27" x14ac:dyDescent="0.3">
      <c r="A61" s="83" t="s">
        <v>23</v>
      </c>
      <c r="B61" s="84" t="s">
        <v>81</v>
      </c>
      <c r="C61" s="84" t="s">
        <v>82</v>
      </c>
      <c r="D61" s="85">
        <f t="shared" si="12"/>
        <v>0.83</v>
      </c>
      <c r="E61" s="87">
        <v>263</v>
      </c>
      <c r="F61" s="123">
        <f t="shared" si="14"/>
        <v>0.65749999999999997</v>
      </c>
      <c r="G61" s="9"/>
      <c r="H61" s="125">
        <f t="shared" si="13"/>
        <v>332</v>
      </c>
      <c r="I61" s="23"/>
      <c r="J61" s="129">
        <v>56</v>
      </c>
      <c r="K61" s="62"/>
      <c r="L61" s="127">
        <v>59</v>
      </c>
      <c r="M61" s="62"/>
      <c r="N61" s="127">
        <v>82</v>
      </c>
      <c r="O61" s="62"/>
      <c r="P61" s="128"/>
      <c r="Q61" s="62"/>
      <c r="R61" s="128">
        <v>66</v>
      </c>
      <c r="S61" s="62"/>
      <c r="T61" s="135">
        <v>69</v>
      </c>
      <c r="U61" s="124">
        <v>400</v>
      </c>
      <c r="V61" s="9"/>
      <c r="W61" s="233"/>
      <c r="X61" s="9"/>
      <c r="Y61" s="313">
        <v>276</v>
      </c>
      <c r="Z61" s="23"/>
      <c r="AA61" s="314"/>
    </row>
    <row r="62" spans="1:27" x14ac:dyDescent="0.3">
      <c r="A62" s="83" t="s">
        <v>24</v>
      </c>
      <c r="B62" s="104" t="s">
        <v>187</v>
      </c>
      <c r="C62" s="104" t="s">
        <v>188</v>
      </c>
      <c r="D62" s="85">
        <f t="shared" si="12"/>
        <v>0.76600000000000001</v>
      </c>
      <c r="E62" s="91">
        <v>271</v>
      </c>
      <c r="F62" s="123">
        <f t="shared" si="14"/>
        <v>0.67749999999999999</v>
      </c>
      <c r="G62" s="46"/>
      <c r="H62" s="125">
        <f t="shared" si="13"/>
        <v>383</v>
      </c>
      <c r="I62" s="23"/>
      <c r="J62" s="129">
        <v>57</v>
      </c>
      <c r="K62" s="62"/>
      <c r="L62" s="127">
        <v>66</v>
      </c>
      <c r="M62" s="62"/>
      <c r="N62" s="127">
        <v>71</v>
      </c>
      <c r="O62" s="62"/>
      <c r="P62" s="129">
        <v>53</v>
      </c>
      <c r="Q62" s="140"/>
      <c r="R62" s="128">
        <v>77</v>
      </c>
      <c r="S62" s="142"/>
      <c r="T62" s="134">
        <v>59</v>
      </c>
      <c r="U62" s="124">
        <v>500</v>
      </c>
      <c r="V62" s="9"/>
      <c r="W62" s="233"/>
      <c r="X62" s="9"/>
      <c r="Y62" s="313">
        <v>273</v>
      </c>
      <c r="Z62" s="23"/>
      <c r="AA62" s="314"/>
    </row>
    <row r="63" spans="1:27" x14ac:dyDescent="0.3">
      <c r="A63" s="83" t="s">
        <v>25</v>
      </c>
      <c r="B63" s="104" t="s">
        <v>168</v>
      </c>
      <c r="C63" s="104" t="s">
        <v>166</v>
      </c>
      <c r="D63" s="85">
        <f t="shared" si="12"/>
        <v>0.77</v>
      </c>
      <c r="E63" s="91">
        <v>271</v>
      </c>
      <c r="F63" s="123">
        <f t="shared" si="14"/>
        <v>0.67749999999999999</v>
      </c>
      <c r="G63" s="46"/>
      <c r="H63" s="125">
        <f t="shared" si="13"/>
        <v>385</v>
      </c>
      <c r="I63" s="23"/>
      <c r="J63" s="127">
        <v>70</v>
      </c>
      <c r="K63" s="62"/>
      <c r="L63" s="129">
        <v>61</v>
      </c>
      <c r="M63" s="62"/>
      <c r="N63" s="127">
        <v>69</v>
      </c>
      <c r="O63" s="62"/>
      <c r="P63" s="129">
        <v>53</v>
      </c>
      <c r="Q63" s="140"/>
      <c r="R63" s="128">
        <v>71</v>
      </c>
      <c r="S63" s="142"/>
      <c r="T63" s="134">
        <v>61</v>
      </c>
      <c r="U63" s="124">
        <v>500</v>
      </c>
      <c r="V63" s="9"/>
      <c r="W63" s="233"/>
      <c r="X63" s="9"/>
      <c r="Y63" s="313">
        <v>271</v>
      </c>
      <c r="Z63" s="23"/>
      <c r="AA63" s="314"/>
    </row>
    <row r="64" spans="1:27" x14ac:dyDescent="0.3">
      <c r="A64" s="83" t="s">
        <v>26</v>
      </c>
      <c r="B64" s="84" t="s">
        <v>108</v>
      </c>
      <c r="C64" s="84" t="s">
        <v>107</v>
      </c>
      <c r="D64" s="85">
        <f t="shared" si="12"/>
        <v>0.65749999999999997</v>
      </c>
      <c r="E64" s="87">
        <v>263</v>
      </c>
      <c r="F64" s="123">
        <f t="shared" si="14"/>
        <v>0.65749999999999997</v>
      </c>
      <c r="G64" s="9"/>
      <c r="H64" s="125">
        <f t="shared" si="13"/>
        <v>263</v>
      </c>
      <c r="I64" s="23"/>
      <c r="J64" s="128">
        <v>57</v>
      </c>
      <c r="K64" s="62"/>
      <c r="L64" s="127">
        <v>62</v>
      </c>
      <c r="M64" s="62"/>
      <c r="N64" s="127">
        <v>79</v>
      </c>
      <c r="O64" s="62"/>
      <c r="P64" s="128">
        <v>65</v>
      </c>
      <c r="Q64" s="62"/>
      <c r="R64" s="128"/>
      <c r="S64" s="62"/>
      <c r="T64" s="135"/>
      <c r="U64" s="124">
        <v>400</v>
      </c>
      <c r="V64" s="9"/>
      <c r="W64" s="233"/>
      <c r="X64" s="9"/>
      <c r="Y64" s="313">
        <v>263</v>
      </c>
      <c r="Z64" s="23"/>
      <c r="AA64" s="314"/>
    </row>
    <row r="65" spans="1:27" x14ac:dyDescent="0.3">
      <c r="A65" s="144" t="s">
        <v>27</v>
      </c>
      <c r="B65" s="154" t="s">
        <v>184</v>
      </c>
      <c r="C65" s="154" t="s">
        <v>185</v>
      </c>
      <c r="D65" s="146">
        <f t="shared" si="12"/>
        <v>0.65500000000000003</v>
      </c>
      <c r="E65" s="155">
        <v>262</v>
      </c>
      <c r="F65" s="148">
        <f t="shared" si="14"/>
        <v>0.65500000000000003</v>
      </c>
      <c r="G65" s="46"/>
      <c r="H65" s="149">
        <f t="shared" si="13"/>
        <v>262</v>
      </c>
      <c r="I65" s="23"/>
      <c r="J65" s="152">
        <v>61</v>
      </c>
      <c r="K65" s="62"/>
      <c r="L65" s="151">
        <v>58</v>
      </c>
      <c r="M65" s="62"/>
      <c r="N65" s="152">
        <v>79</v>
      </c>
      <c r="O65" s="62"/>
      <c r="P65" s="151">
        <v>64</v>
      </c>
      <c r="Q65" s="140"/>
      <c r="R65" s="151"/>
      <c r="S65" s="142"/>
      <c r="T65" s="156"/>
      <c r="U65" s="212">
        <v>400</v>
      </c>
      <c r="V65" s="9"/>
      <c r="W65" s="307"/>
      <c r="X65" s="9"/>
      <c r="Y65" s="315">
        <v>262</v>
      </c>
      <c r="Z65" s="23"/>
      <c r="AA65" s="316"/>
    </row>
    <row r="66" spans="1:27" s="137" customFormat="1" x14ac:dyDescent="0.3">
      <c r="A66" s="72" t="s">
        <v>275</v>
      </c>
      <c r="B66" s="9"/>
      <c r="C66" s="9"/>
      <c r="D66" s="77"/>
      <c r="E66" s="23"/>
      <c r="F66" s="77"/>
      <c r="G66" s="46"/>
      <c r="H66" s="23"/>
      <c r="I66" s="23"/>
      <c r="J66" s="62"/>
      <c r="K66" s="62"/>
      <c r="L66" s="79"/>
      <c r="M66" s="62"/>
      <c r="N66" s="79"/>
      <c r="O66" s="62"/>
      <c r="P66" s="62"/>
      <c r="Q66" s="140"/>
      <c r="R66" s="62"/>
      <c r="S66" s="142"/>
      <c r="T66" s="62"/>
      <c r="U66" s="62"/>
      <c r="V66" s="9"/>
      <c r="W66" s="9"/>
      <c r="X66" s="9"/>
      <c r="Y66" s="23"/>
      <c r="Z66" s="23"/>
      <c r="AA66" s="23"/>
    </row>
    <row r="67" spans="1:27" x14ac:dyDescent="0.3">
      <c r="A67" s="96" t="s">
        <v>17</v>
      </c>
      <c r="B67" s="104" t="s">
        <v>71</v>
      </c>
      <c r="C67" s="104" t="s">
        <v>240</v>
      </c>
      <c r="D67" s="85">
        <f t="shared" ref="D67:D73" si="15">H67/U67</f>
        <v>0.98666666666666669</v>
      </c>
      <c r="E67" s="91">
        <v>214</v>
      </c>
      <c r="F67" s="123">
        <f>E67/300</f>
        <v>0.71333333333333337</v>
      </c>
      <c r="G67" s="46"/>
      <c r="H67" s="125">
        <f t="shared" ref="H67:H73" si="16">SUM(J67,L67,N67, P67,R67,T67)</f>
        <v>296</v>
      </c>
      <c r="I67" s="23"/>
      <c r="J67" s="127">
        <v>64</v>
      </c>
      <c r="K67" s="62"/>
      <c r="L67" s="127">
        <v>71</v>
      </c>
      <c r="M67" s="62"/>
      <c r="N67" s="128"/>
      <c r="O67" s="62"/>
      <c r="P67" s="128">
        <v>79</v>
      </c>
      <c r="Q67" s="140"/>
      <c r="R67" s="128"/>
      <c r="S67" s="142"/>
      <c r="T67" s="134">
        <v>82</v>
      </c>
      <c r="U67" s="124">
        <v>300</v>
      </c>
      <c r="V67" s="9"/>
      <c r="W67" s="233"/>
      <c r="X67" s="9"/>
      <c r="Y67" s="313">
        <v>296</v>
      </c>
      <c r="Z67" s="23"/>
      <c r="AA67" s="314" t="s">
        <v>308</v>
      </c>
    </row>
    <row r="68" spans="1:27" x14ac:dyDescent="0.3">
      <c r="A68" s="83" t="s">
        <v>18</v>
      </c>
      <c r="B68" s="104" t="s">
        <v>132</v>
      </c>
      <c r="C68" s="104" t="s">
        <v>93</v>
      </c>
      <c r="D68" s="85">
        <f t="shared" si="15"/>
        <v>0.81599999999999995</v>
      </c>
      <c r="E68" s="91">
        <v>275</v>
      </c>
      <c r="F68" s="123">
        <f>E68/400</f>
        <v>0.6875</v>
      </c>
      <c r="G68" s="46"/>
      <c r="H68" s="125">
        <f t="shared" si="16"/>
        <v>408</v>
      </c>
      <c r="I68" s="23"/>
      <c r="J68" s="129">
        <v>56</v>
      </c>
      <c r="K68" s="62"/>
      <c r="L68" s="127">
        <v>70</v>
      </c>
      <c r="M68" s="62"/>
      <c r="N68" s="127">
        <v>62</v>
      </c>
      <c r="O68" s="62"/>
      <c r="P68" s="129">
        <v>65</v>
      </c>
      <c r="Q68" s="140"/>
      <c r="R68" s="128">
        <v>78</v>
      </c>
      <c r="S68" s="142"/>
      <c r="T68" s="134">
        <v>77</v>
      </c>
      <c r="U68" s="124">
        <v>500</v>
      </c>
      <c r="V68" s="9"/>
      <c r="W68" s="233"/>
      <c r="X68" s="9"/>
      <c r="Y68" s="313">
        <v>287</v>
      </c>
      <c r="Z68" s="23"/>
      <c r="AA68" s="314" t="s">
        <v>309</v>
      </c>
    </row>
    <row r="69" spans="1:27" x14ac:dyDescent="0.3">
      <c r="A69" s="83" t="s">
        <v>19</v>
      </c>
      <c r="B69" s="104" t="s">
        <v>127</v>
      </c>
      <c r="C69" s="104" t="s">
        <v>147</v>
      </c>
      <c r="D69" s="85">
        <f t="shared" si="15"/>
        <v>0.71250000000000002</v>
      </c>
      <c r="E69" s="91">
        <v>285</v>
      </c>
      <c r="F69" s="123">
        <f>E69/400</f>
        <v>0.71250000000000002</v>
      </c>
      <c r="G69" s="46"/>
      <c r="H69" s="125">
        <f t="shared" si="16"/>
        <v>285</v>
      </c>
      <c r="I69" s="23"/>
      <c r="J69" s="128"/>
      <c r="K69" s="62"/>
      <c r="L69" s="127">
        <v>63</v>
      </c>
      <c r="M69" s="62"/>
      <c r="N69" s="127">
        <v>73</v>
      </c>
      <c r="O69" s="62"/>
      <c r="P69" s="128">
        <v>69</v>
      </c>
      <c r="Q69" s="140"/>
      <c r="R69" s="128">
        <v>80</v>
      </c>
      <c r="S69" s="142"/>
      <c r="T69" s="134"/>
      <c r="U69" s="124">
        <v>400</v>
      </c>
      <c r="V69" s="9"/>
      <c r="W69" s="233"/>
      <c r="X69" s="9"/>
      <c r="Y69" s="313">
        <v>285</v>
      </c>
      <c r="Z69" s="23"/>
      <c r="AA69" s="314"/>
    </row>
    <row r="70" spans="1:27" x14ac:dyDescent="0.3">
      <c r="A70" s="83" t="s">
        <v>20</v>
      </c>
      <c r="B70" s="104" t="s">
        <v>55</v>
      </c>
      <c r="C70" s="104" t="s">
        <v>149</v>
      </c>
      <c r="D70" s="85">
        <f t="shared" si="15"/>
        <v>0.81</v>
      </c>
      <c r="E70" s="91">
        <v>254</v>
      </c>
      <c r="F70" s="123">
        <f>E70/400</f>
        <v>0.63500000000000001</v>
      </c>
      <c r="G70" s="46"/>
      <c r="H70" s="125">
        <f t="shared" si="16"/>
        <v>324</v>
      </c>
      <c r="I70" s="23"/>
      <c r="J70" s="129">
        <v>50</v>
      </c>
      <c r="K70" s="62"/>
      <c r="L70" s="127">
        <v>55</v>
      </c>
      <c r="M70" s="62"/>
      <c r="N70" s="127">
        <v>80</v>
      </c>
      <c r="O70" s="62"/>
      <c r="P70" s="128">
        <v>69</v>
      </c>
      <c r="Q70" s="140"/>
      <c r="R70" s="128"/>
      <c r="S70" s="142"/>
      <c r="T70" s="134">
        <v>70</v>
      </c>
      <c r="U70" s="124">
        <v>400</v>
      </c>
      <c r="V70" s="9"/>
      <c r="W70" s="233"/>
      <c r="X70" s="9"/>
      <c r="Y70" s="313">
        <v>277</v>
      </c>
      <c r="Z70" s="23"/>
      <c r="AA70" s="314"/>
    </row>
    <row r="71" spans="1:27" x14ac:dyDescent="0.3">
      <c r="A71" s="83" t="s">
        <v>21</v>
      </c>
      <c r="B71" s="104" t="s">
        <v>74</v>
      </c>
      <c r="C71" s="104" t="s">
        <v>192</v>
      </c>
      <c r="D71" s="85">
        <f t="shared" si="15"/>
        <v>0.78200000000000003</v>
      </c>
      <c r="E71" s="91">
        <v>265</v>
      </c>
      <c r="F71" s="123">
        <f>E71/400</f>
        <v>0.66249999999999998</v>
      </c>
      <c r="G71" s="46"/>
      <c r="H71" s="125">
        <f t="shared" si="16"/>
        <v>391</v>
      </c>
      <c r="I71" s="23"/>
      <c r="J71" s="129">
        <v>60</v>
      </c>
      <c r="K71" s="62"/>
      <c r="L71" s="127">
        <v>65</v>
      </c>
      <c r="M71" s="62"/>
      <c r="N71" s="127">
        <v>70</v>
      </c>
      <c r="O71" s="62"/>
      <c r="P71" s="129">
        <v>61</v>
      </c>
      <c r="Q71" s="140"/>
      <c r="R71" s="128">
        <v>69</v>
      </c>
      <c r="S71" s="142"/>
      <c r="T71" s="134">
        <v>66</v>
      </c>
      <c r="U71" s="124">
        <v>500</v>
      </c>
      <c r="V71" s="9"/>
      <c r="W71" s="233"/>
      <c r="X71" s="9"/>
      <c r="Y71" s="313">
        <v>270</v>
      </c>
      <c r="Z71" s="23"/>
      <c r="AA71" s="314"/>
    </row>
    <row r="72" spans="1:27" x14ac:dyDescent="0.3">
      <c r="A72" s="83" t="s">
        <v>22</v>
      </c>
      <c r="B72" s="104" t="s">
        <v>178</v>
      </c>
      <c r="C72" s="104" t="s">
        <v>177</v>
      </c>
      <c r="D72" s="85">
        <f t="shared" si="15"/>
        <v>0.81333333333333335</v>
      </c>
      <c r="E72" s="91">
        <v>174</v>
      </c>
      <c r="F72" s="123">
        <f>E72/300</f>
        <v>0.57999999999999996</v>
      </c>
      <c r="G72" s="46"/>
      <c r="H72" s="125">
        <f t="shared" si="16"/>
        <v>244</v>
      </c>
      <c r="I72" s="23"/>
      <c r="J72" s="127">
        <v>52</v>
      </c>
      <c r="K72" s="62"/>
      <c r="L72" s="128">
        <v>45</v>
      </c>
      <c r="M72" s="62"/>
      <c r="N72" s="127">
        <v>77</v>
      </c>
      <c r="O72" s="62"/>
      <c r="P72" s="128"/>
      <c r="Q72" s="140"/>
      <c r="R72" s="128"/>
      <c r="S72" s="142"/>
      <c r="T72" s="134">
        <v>70</v>
      </c>
      <c r="U72" s="124">
        <v>300</v>
      </c>
      <c r="V72" s="9"/>
      <c r="W72" s="233"/>
      <c r="X72" s="9"/>
      <c r="Y72" s="313">
        <v>244</v>
      </c>
      <c r="Z72" s="23"/>
      <c r="AA72" s="314"/>
    </row>
    <row r="73" spans="1:27" x14ac:dyDescent="0.3">
      <c r="A73" s="83" t="s">
        <v>23</v>
      </c>
      <c r="B73" s="104" t="s">
        <v>254</v>
      </c>
      <c r="C73" s="104" t="s">
        <v>255</v>
      </c>
      <c r="D73" s="85">
        <f t="shared" si="15"/>
        <v>0.60250000000000004</v>
      </c>
      <c r="E73" s="91">
        <v>241</v>
      </c>
      <c r="F73" s="123">
        <f>E73/400</f>
        <v>0.60250000000000004</v>
      </c>
      <c r="G73" s="46"/>
      <c r="H73" s="125">
        <f t="shared" si="16"/>
        <v>241</v>
      </c>
      <c r="I73" s="23"/>
      <c r="J73" s="128">
        <v>53</v>
      </c>
      <c r="K73" s="62"/>
      <c r="L73" s="127">
        <v>59</v>
      </c>
      <c r="M73" s="62"/>
      <c r="N73" s="127">
        <v>72</v>
      </c>
      <c r="O73" s="62"/>
      <c r="P73" s="128">
        <v>57</v>
      </c>
      <c r="Q73" s="140"/>
      <c r="R73" s="128"/>
      <c r="S73" s="142"/>
      <c r="T73" s="134"/>
      <c r="U73" s="124">
        <v>400</v>
      </c>
      <c r="V73" s="9"/>
      <c r="W73" s="233"/>
      <c r="X73" s="9"/>
      <c r="Y73" s="313">
        <v>241</v>
      </c>
      <c r="Z73" s="23"/>
      <c r="AA73" s="314"/>
    </row>
    <row r="74" spans="1:27" s="137" customFormat="1" x14ac:dyDescent="0.3">
      <c r="A74" s="72" t="s">
        <v>276</v>
      </c>
      <c r="B74" s="9"/>
      <c r="C74" s="9"/>
      <c r="D74" s="77"/>
      <c r="E74" s="23"/>
      <c r="F74" s="77"/>
      <c r="G74" s="46"/>
      <c r="H74" s="23"/>
      <c r="I74" s="23"/>
      <c r="J74" s="79"/>
      <c r="K74" s="62"/>
      <c r="L74" s="62"/>
      <c r="M74" s="62"/>
      <c r="N74" s="79"/>
      <c r="O74" s="62"/>
      <c r="P74" s="62"/>
      <c r="Q74" s="140"/>
      <c r="R74" s="62"/>
      <c r="S74" s="142"/>
      <c r="T74" s="62"/>
      <c r="U74" s="62"/>
      <c r="V74" s="9"/>
      <c r="W74" s="9"/>
      <c r="X74" s="9"/>
      <c r="Y74" s="23"/>
      <c r="Z74" s="23"/>
      <c r="AA74" s="23"/>
    </row>
    <row r="75" spans="1:27" x14ac:dyDescent="0.3">
      <c r="A75" s="96" t="s">
        <v>17</v>
      </c>
      <c r="B75" s="104" t="s">
        <v>260</v>
      </c>
      <c r="C75" s="104" t="s">
        <v>261</v>
      </c>
      <c r="D75" s="85">
        <f t="shared" ref="D75:D83" si="17">H75/U75</f>
        <v>0.84750000000000003</v>
      </c>
      <c r="E75" s="91">
        <v>255</v>
      </c>
      <c r="F75" s="123">
        <f>E75/400</f>
        <v>0.63749999999999996</v>
      </c>
      <c r="G75" s="46"/>
      <c r="H75" s="125">
        <f t="shared" ref="H75:H83" si="18">SUM(J75,L75,N75, P75,R75,T75)</f>
        <v>339</v>
      </c>
      <c r="I75" s="23"/>
      <c r="J75" s="127">
        <v>41</v>
      </c>
      <c r="K75" s="62"/>
      <c r="L75" s="128"/>
      <c r="M75" s="62"/>
      <c r="N75" s="127">
        <v>83</v>
      </c>
      <c r="O75" s="62"/>
      <c r="P75" s="128">
        <v>66</v>
      </c>
      <c r="Q75" s="140"/>
      <c r="R75" s="129">
        <v>65</v>
      </c>
      <c r="S75" s="142"/>
      <c r="T75" s="134">
        <v>84</v>
      </c>
      <c r="U75" s="124">
        <v>400</v>
      </c>
      <c r="V75" s="9"/>
      <c r="W75" s="233"/>
      <c r="X75" s="9"/>
      <c r="Y75" s="313">
        <v>274</v>
      </c>
      <c r="Z75" s="23"/>
      <c r="AA75" s="314" t="s">
        <v>310</v>
      </c>
    </row>
    <row r="76" spans="1:27" x14ac:dyDescent="0.3">
      <c r="A76" s="83" t="s">
        <v>18</v>
      </c>
      <c r="B76" s="84" t="s">
        <v>100</v>
      </c>
      <c r="C76" s="84" t="s">
        <v>101</v>
      </c>
      <c r="D76" s="85">
        <f t="shared" si="17"/>
        <v>0.89666666666666661</v>
      </c>
      <c r="E76" s="86">
        <v>191</v>
      </c>
      <c r="F76" s="123">
        <f>E76/300</f>
        <v>0.63666666666666671</v>
      </c>
      <c r="G76" s="9"/>
      <c r="H76" s="125">
        <f t="shared" si="18"/>
        <v>269</v>
      </c>
      <c r="I76" s="23"/>
      <c r="J76" s="131">
        <v>61</v>
      </c>
      <c r="K76" s="62"/>
      <c r="L76" s="127">
        <v>62</v>
      </c>
      <c r="M76" s="62"/>
      <c r="N76" s="128"/>
      <c r="O76" s="62"/>
      <c r="P76" s="128">
        <v>68</v>
      </c>
      <c r="Q76" s="62"/>
      <c r="R76" s="128"/>
      <c r="S76" s="62"/>
      <c r="T76" s="135">
        <v>78</v>
      </c>
      <c r="U76" s="124">
        <v>300</v>
      </c>
      <c r="V76" s="9"/>
      <c r="W76" s="233"/>
      <c r="X76" s="9"/>
      <c r="Y76" s="313">
        <v>269</v>
      </c>
      <c r="Z76" s="23"/>
      <c r="AA76" s="314" t="s">
        <v>311</v>
      </c>
    </row>
    <row r="77" spans="1:27" x14ac:dyDescent="0.3">
      <c r="A77" s="83" t="s">
        <v>19</v>
      </c>
      <c r="B77" s="84" t="s">
        <v>84</v>
      </c>
      <c r="C77" s="84" t="s">
        <v>85</v>
      </c>
      <c r="D77" s="85">
        <f t="shared" si="17"/>
        <v>0.83499999999999996</v>
      </c>
      <c r="E77" s="87">
        <v>267</v>
      </c>
      <c r="F77" s="123">
        <f t="shared" ref="F77:F83" si="19">E77/400</f>
        <v>0.66749999999999998</v>
      </c>
      <c r="G77" s="9"/>
      <c r="H77" s="125">
        <f t="shared" si="18"/>
        <v>334</v>
      </c>
      <c r="I77" s="23"/>
      <c r="J77" s="127">
        <v>54</v>
      </c>
      <c r="K77" s="62"/>
      <c r="L77" s="128"/>
      <c r="M77" s="62"/>
      <c r="N77" s="127">
        <v>68</v>
      </c>
      <c r="O77" s="62"/>
      <c r="P77" s="128">
        <v>68</v>
      </c>
      <c r="Q77" s="62"/>
      <c r="R77" s="128">
        <v>77</v>
      </c>
      <c r="S77" s="62"/>
      <c r="T77" s="332">
        <v>67</v>
      </c>
      <c r="U77" s="124">
        <v>400</v>
      </c>
      <c r="V77" s="9"/>
      <c r="W77" s="233"/>
      <c r="X77" s="9"/>
      <c r="Y77" s="313">
        <v>267</v>
      </c>
      <c r="Z77" s="23"/>
      <c r="AA77" s="314"/>
    </row>
    <row r="78" spans="1:27" x14ac:dyDescent="0.3">
      <c r="A78" s="83" t="s">
        <v>20</v>
      </c>
      <c r="B78" s="104" t="s">
        <v>86</v>
      </c>
      <c r="C78" s="104" t="s">
        <v>163</v>
      </c>
      <c r="D78" s="85">
        <f t="shared" si="17"/>
        <v>0.83250000000000002</v>
      </c>
      <c r="E78" s="91">
        <v>260</v>
      </c>
      <c r="F78" s="123">
        <f t="shared" si="19"/>
        <v>0.65</v>
      </c>
      <c r="G78" s="46"/>
      <c r="H78" s="125">
        <f t="shared" si="18"/>
        <v>333</v>
      </c>
      <c r="I78" s="23"/>
      <c r="J78" s="128"/>
      <c r="K78" s="62"/>
      <c r="L78" s="127">
        <v>54</v>
      </c>
      <c r="M78" s="62"/>
      <c r="N78" s="127">
        <v>70</v>
      </c>
      <c r="O78" s="62"/>
      <c r="P78" s="129">
        <v>66</v>
      </c>
      <c r="Q78" s="140"/>
      <c r="R78" s="128">
        <v>70</v>
      </c>
      <c r="S78" s="142"/>
      <c r="T78" s="134">
        <v>73</v>
      </c>
      <c r="U78" s="124">
        <v>400</v>
      </c>
      <c r="V78" s="9"/>
      <c r="W78" s="233"/>
      <c r="X78" s="9"/>
      <c r="Y78" s="313">
        <v>267</v>
      </c>
      <c r="Z78" s="23"/>
      <c r="AA78" s="314"/>
    </row>
    <row r="79" spans="1:27" x14ac:dyDescent="0.3">
      <c r="A79" s="83" t="s">
        <v>21</v>
      </c>
      <c r="B79" s="104" t="s">
        <v>57</v>
      </c>
      <c r="C79" s="104" t="s">
        <v>102</v>
      </c>
      <c r="D79" s="85">
        <f t="shared" si="17"/>
        <v>0.80249999999999999</v>
      </c>
      <c r="E79" s="91">
        <v>258</v>
      </c>
      <c r="F79" s="123">
        <f t="shared" si="19"/>
        <v>0.64500000000000002</v>
      </c>
      <c r="G79" s="46"/>
      <c r="H79" s="125">
        <f t="shared" si="18"/>
        <v>321</v>
      </c>
      <c r="I79" s="23"/>
      <c r="J79" s="127">
        <v>61</v>
      </c>
      <c r="K79" s="62"/>
      <c r="L79" s="127">
        <v>63</v>
      </c>
      <c r="M79" s="62"/>
      <c r="N79" s="128"/>
      <c r="O79" s="62"/>
      <c r="P79" s="129">
        <v>63</v>
      </c>
      <c r="Q79" s="140"/>
      <c r="R79" s="128">
        <v>71</v>
      </c>
      <c r="S79" s="142"/>
      <c r="T79" s="134">
        <v>63</v>
      </c>
      <c r="U79" s="124">
        <v>400</v>
      </c>
      <c r="V79" s="9"/>
      <c r="W79" s="233"/>
      <c r="X79" s="9"/>
      <c r="Y79" s="313">
        <v>258</v>
      </c>
      <c r="Z79" s="23"/>
      <c r="AA79" s="314"/>
    </row>
    <row r="80" spans="1:27" x14ac:dyDescent="0.3">
      <c r="A80" s="83" t="s">
        <v>22</v>
      </c>
      <c r="B80" s="84" t="s">
        <v>68</v>
      </c>
      <c r="C80" s="84" t="s">
        <v>69</v>
      </c>
      <c r="D80" s="85">
        <f t="shared" si="17"/>
        <v>0.76249999999999996</v>
      </c>
      <c r="E80" s="87">
        <v>238</v>
      </c>
      <c r="F80" s="123">
        <f t="shared" si="19"/>
        <v>0.59499999999999997</v>
      </c>
      <c r="G80" s="9"/>
      <c r="H80" s="125">
        <f t="shared" si="18"/>
        <v>305</v>
      </c>
      <c r="I80" s="23"/>
      <c r="J80" s="130"/>
      <c r="K80" s="62"/>
      <c r="L80" s="131">
        <v>55</v>
      </c>
      <c r="M80" s="62"/>
      <c r="N80" s="127">
        <v>69</v>
      </c>
      <c r="O80" s="62"/>
      <c r="P80" s="128">
        <v>62</v>
      </c>
      <c r="Q80" s="62"/>
      <c r="R80" s="129">
        <v>52</v>
      </c>
      <c r="S80" s="62"/>
      <c r="T80" s="135">
        <v>67</v>
      </c>
      <c r="U80" s="124">
        <v>400</v>
      </c>
      <c r="V80" s="9"/>
      <c r="W80" s="233"/>
      <c r="X80" s="9"/>
      <c r="Y80" s="313">
        <v>253</v>
      </c>
      <c r="Z80" s="23"/>
      <c r="AA80" s="314"/>
    </row>
    <row r="81" spans="1:27" x14ac:dyDescent="0.3">
      <c r="A81" s="83" t="s">
        <v>23</v>
      </c>
      <c r="B81" s="104" t="s">
        <v>73</v>
      </c>
      <c r="C81" s="104" t="s">
        <v>150</v>
      </c>
      <c r="D81" s="85">
        <f t="shared" si="17"/>
        <v>0.62250000000000005</v>
      </c>
      <c r="E81" s="91">
        <v>249</v>
      </c>
      <c r="F81" s="123">
        <f t="shared" si="19"/>
        <v>0.62250000000000005</v>
      </c>
      <c r="G81" s="46"/>
      <c r="H81" s="125">
        <f t="shared" si="18"/>
        <v>249</v>
      </c>
      <c r="I81" s="23"/>
      <c r="J81" s="127">
        <v>58</v>
      </c>
      <c r="K81" s="62"/>
      <c r="L81" s="127">
        <v>66</v>
      </c>
      <c r="M81" s="62"/>
      <c r="N81" s="128"/>
      <c r="O81" s="62"/>
      <c r="P81" s="128">
        <v>54</v>
      </c>
      <c r="Q81" s="140"/>
      <c r="R81" s="128">
        <v>71</v>
      </c>
      <c r="S81" s="142"/>
      <c r="T81" s="134"/>
      <c r="U81" s="124">
        <v>400</v>
      </c>
      <c r="V81" s="9"/>
      <c r="W81" s="233"/>
      <c r="X81" s="9"/>
      <c r="Y81" s="313">
        <v>249</v>
      </c>
      <c r="Z81" s="23"/>
      <c r="AA81" s="314"/>
    </row>
    <row r="82" spans="1:27" x14ac:dyDescent="0.3">
      <c r="A82" s="83" t="s">
        <v>24</v>
      </c>
      <c r="B82" s="84" t="s">
        <v>109</v>
      </c>
      <c r="C82" s="84" t="s">
        <v>107</v>
      </c>
      <c r="D82" s="85">
        <f t="shared" si="17"/>
        <v>0.61250000000000004</v>
      </c>
      <c r="E82" s="87">
        <v>245</v>
      </c>
      <c r="F82" s="123">
        <f t="shared" si="19"/>
        <v>0.61250000000000004</v>
      </c>
      <c r="G82" s="9"/>
      <c r="H82" s="125">
        <f t="shared" si="18"/>
        <v>245</v>
      </c>
      <c r="I82" s="23"/>
      <c r="J82" s="128">
        <v>52</v>
      </c>
      <c r="K82" s="62"/>
      <c r="L82" s="127">
        <v>53</v>
      </c>
      <c r="M82" s="62"/>
      <c r="N82" s="127">
        <v>73</v>
      </c>
      <c r="O82" s="62"/>
      <c r="P82" s="128">
        <v>67</v>
      </c>
      <c r="Q82" s="62"/>
      <c r="R82" s="128"/>
      <c r="S82" s="62"/>
      <c r="T82" s="135"/>
      <c r="U82" s="124">
        <v>400</v>
      </c>
      <c r="V82" s="9"/>
      <c r="W82" s="233"/>
      <c r="X82" s="9"/>
      <c r="Y82" s="313">
        <v>245</v>
      </c>
      <c r="Z82" s="23"/>
      <c r="AA82" s="314"/>
    </row>
    <row r="83" spans="1:27" x14ac:dyDescent="0.3">
      <c r="A83" s="83" t="s">
        <v>25</v>
      </c>
      <c r="B83" s="154" t="s">
        <v>141</v>
      </c>
      <c r="C83" s="154" t="s">
        <v>181</v>
      </c>
      <c r="D83" s="146">
        <f t="shared" si="17"/>
        <v>0.74</v>
      </c>
      <c r="E83" s="155">
        <v>242</v>
      </c>
      <c r="F83" s="148">
        <f t="shared" si="19"/>
        <v>0.60499999999999998</v>
      </c>
      <c r="G83" s="46"/>
      <c r="H83" s="149">
        <f t="shared" si="18"/>
        <v>296</v>
      </c>
      <c r="I83" s="23"/>
      <c r="J83" s="203">
        <v>52</v>
      </c>
      <c r="K83" s="62"/>
      <c r="L83" s="152">
        <v>58</v>
      </c>
      <c r="M83" s="62"/>
      <c r="N83" s="152">
        <v>68</v>
      </c>
      <c r="O83" s="62"/>
      <c r="P83" s="151"/>
      <c r="Q83" s="140"/>
      <c r="R83" s="151">
        <v>64</v>
      </c>
      <c r="S83" s="142"/>
      <c r="T83" s="156">
        <v>54</v>
      </c>
      <c r="U83" s="212">
        <v>400</v>
      </c>
      <c r="V83" s="9"/>
      <c r="W83" s="307"/>
      <c r="X83" s="9"/>
      <c r="Y83" s="315">
        <v>244</v>
      </c>
      <c r="Z83" s="23"/>
      <c r="AA83" s="316"/>
    </row>
    <row r="84" spans="1:27" s="137" customFormat="1" x14ac:dyDescent="0.3">
      <c r="A84" s="72" t="s">
        <v>277</v>
      </c>
      <c r="B84" s="9"/>
      <c r="C84" s="9"/>
      <c r="D84" s="77"/>
      <c r="E84" s="166"/>
      <c r="F84" s="77"/>
      <c r="G84" s="9"/>
      <c r="H84" s="23"/>
      <c r="I84" s="23"/>
      <c r="J84" s="62"/>
      <c r="K84" s="62"/>
      <c r="L84" s="79"/>
      <c r="M84" s="62"/>
      <c r="N84" s="79"/>
      <c r="O84" s="62"/>
      <c r="P84" s="62"/>
      <c r="Q84" s="62"/>
      <c r="R84" s="62"/>
      <c r="S84" s="62"/>
      <c r="T84" s="62"/>
      <c r="U84" s="62"/>
      <c r="V84" s="9"/>
      <c r="W84" s="9"/>
      <c r="X84" s="9"/>
      <c r="Y84" s="23"/>
      <c r="Z84" s="23"/>
      <c r="AA84" s="23"/>
    </row>
    <row r="85" spans="1:27" x14ac:dyDescent="0.3">
      <c r="A85" s="96" t="s">
        <v>17</v>
      </c>
      <c r="B85" s="104" t="s">
        <v>247</v>
      </c>
      <c r="C85" s="104" t="s">
        <v>248</v>
      </c>
      <c r="D85" s="85">
        <f t="shared" ref="D85:D94" si="20">H85/U85</f>
        <v>0.97</v>
      </c>
      <c r="E85" s="91">
        <v>207</v>
      </c>
      <c r="F85" s="123">
        <f>E85/300</f>
        <v>0.69</v>
      </c>
      <c r="G85" s="46"/>
      <c r="H85" s="125">
        <f t="shared" ref="H85:H94" si="21">SUM(J85,L85,N85, P85,R85,T85)</f>
        <v>291</v>
      </c>
      <c r="I85" s="23"/>
      <c r="J85" s="127">
        <v>53</v>
      </c>
      <c r="K85" s="62"/>
      <c r="L85" s="127">
        <v>66</v>
      </c>
      <c r="M85" s="62"/>
      <c r="N85" s="128"/>
      <c r="O85" s="62"/>
      <c r="P85" s="128"/>
      <c r="Q85" s="140"/>
      <c r="R85" s="128">
        <v>88</v>
      </c>
      <c r="S85" s="142"/>
      <c r="T85" s="134">
        <v>84</v>
      </c>
      <c r="U85" s="124">
        <v>300</v>
      </c>
      <c r="V85" s="9"/>
      <c r="W85" s="233"/>
      <c r="X85" s="9"/>
      <c r="Y85" s="313">
        <v>291</v>
      </c>
      <c r="Z85" s="23"/>
      <c r="AA85" s="314" t="s">
        <v>312</v>
      </c>
    </row>
    <row r="86" spans="1:27" x14ac:dyDescent="0.3">
      <c r="A86" s="83" t="s">
        <v>18</v>
      </c>
      <c r="B86" s="84" t="s">
        <v>55</v>
      </c>
      <c r="C86" s="84" t="s">
        <v>67</v>
      </c>
      <c r="D86" s="85">
        <f t="shared" si="20"/>
        <v>0.89333333333333331</v>
      </c>
      <c r="E86" s="87">
        <v>191</v>
      </c>
      <c r="F86" s="123">
        <f>E86/300</f>
        <v>0.63666666666666671</v>
      </c>
      <c r="G86" s="9"/>
      <c r="H86" s="125">
        <f t="shared" si="21"/>
        <v>268</v>
      </c>
      <c r="I86" s="23"/>
      <c r="J86" s="131">
        <v>57</v>
      </c>
      <c r="K86" s="62"/>
      <c r="L86" s="131">
        <v>57</v>
      </c>
      <c r="M86" s="62"/>
      <c r="N86" s="128"/>
      <c r="O86" s="62"/>
      <c r="P86" s="128"/>
      <c r="Q86" s="62"/>
      <c r="R86" s="128">
        <v>77</v>
      </c>
      <c r="S86" s="62"/>
      <c r="T86" s="135">
        <v>77</v>
      </c>
      <c r="U86" s="124">
        <v>300</v>
      </c>
      <c r="V86" s="9"/>
      <c r="W86" s="233"/>
      <c r="X86" s="9"/>
      <c r="Y86" s="313">
        <v>268</v>
      </c>
      <c r="Z86" s="23"/>
      <c r="AA86" s="314" t="s">
        <v>313</v>
      </c>
    </row>
    <row r="87" spans="1:27" x14ac:dyDescent="0.3">
      <c r="A87" s="83" t="s">
        <v>19</v>
      </c>
      <c r="B87" s="104" t="s">
        <v>134</v>
      </c>
      <c r="C87" s="104" t="s">
        <v>135</v>
      </c>
      <c r="D87" s="85">
        <f t="shared" si="20"/>
        <v>0.71199999999999997</v>
      </c>
      <c r="E87" s="91">
        <v>233</v>
      </c>
      <c r="F87" s="123">
        <f t="shared" ref="F87:F94" si="22">E87/400</f>
        <v>0.58250000000000002</v>
      </c>
      <c r="G87" s="46"/>
      <c r="H87" s="125">
        <f t="shared" si="21"/>
        <v>356</v>
      </c>
      <c r="I87" s="23"/>
      <c r="J87" s="127">
        <v>51</v>
      </c>
      <c r="K87" s="62"/>
      <c r="L87" s="129">
        <v>50</v>
      </c>
      <c r="M87" s="62"/>
      <c r="N87" s="127">
        <v>64</v>
      </c>
      <c r="O87" s="62"/>
      <c r="P87" s="129">
        <v>58</v>
      </c>
      <c r="Q87" s="140"/>
      <c r="R87" s="128">
        <v>60</v>
      </c>
      <c r="S87" s="142"/>
      <c r="T87" s="134">
        <v>73</v>
      </c>
      <c r="U87" s="124">
        <v>500</v>
      </c>
      <c r="V87" s="9"/>
      <c r="W87" s="233"/>
      <c r="X87" s="9"/>
      <c r="Y87" s="313">
        <v>248</v>
      </c>
      <c r="Z87" s="23"/>
      <c r="AA87" s="314"/>
    </row>
    <row r="88" spans="1:27" x14ac:dyDescent="0.3">
      <c r="A88" s="83" t="s">
        <v>20</v>
      </c>
      <c r="B88" s="104" t="s">
        <v>132</v>
      </c>
      <c r="C88" s="104" t="s">
        <v>189</v>
      </c>
      <c r="D88" s="85">
        <f t="shared" si="20"/>
        <v>0.74</v>
      </c>
      <c r="E88" s="91">
        <v>220</v>
      </c>
      <c r="F88" s="123">
        <f t="shared" si="22"/>
        <v>0.55000000000000004</v>
      </c>
      <c r="G88" s="46"/>
      <c r="H88" s="125">
        <f t="shared" si="21"/>
        <v>296</v>
      </c>
      <c r="I88" s="23"/>
      <c r="J88" s="127">
        <v>53</v>
      </c>
      <c r="K88" s="62"/>
      <c r="L88" s="127">
        <v>57</v>
      </c>
      <c r="M88" s="62"/>
      <c r="N88" s="128"/>
      <c r="O88" s="62"/>
      <c r="P88" s="129">
        <v>49</v>
      </c>
      <c r="Q88" s="140"/>
      <c r="R88" s="128">
        <v>61</v>
      </c>
      <c r="S88" s="142"/>
      <c r="T88" s="134">
        <v>76</v>
      </c>
      <c r="U88" s="124">
        <v>400</v>
      </c>
      <c r="V88" s="9"/>
      <c r="W88" s="233"/>
      <c r="X88" s="9"/>
      <c r="Y88" s="313">
        <v>247</v>
      </c>
      <c r="Z88" s="23"/>
      <c r="AA88" s="314"/>
    </row>
    <row r="89" spans="1:27" x14ac:dyDescent="0.3">
      <c r="A89" s="83" t="s">
        <v>21</v>
      </c>
      <c r="B89" s="104" t="s">
        <v>151</v>
      </c>
      <c r="C89" s="104" t="s">
        <v>152</v>
      </c>
      <c r="D89" s="85">
        <f t="shared" si="20"/>
        <v>0.72250000000000003</v>
      </c>
      <c r="E89" s="91">
        <v>222</v>
      </c>
      <c r="F89" s="123">
        <f t="shared" si="22"/>
        <v>0.55500000000000005</v>
      </c>
      <c r="G89" s="46"/>
      <c r="H89" s="125">
        <f t="shared" si="21"/>
        <v>289</v>
      </c>
      <c r="I89" s="23"/>
      <c r="J89" s="128">
        <v>53</v>
      </c>
      <c r="K89" s="62"/>
      <c r="L89" s="127">
        <v>59</v>
      </c>
      <c r="M89" s="62"/>
      <c r="N89" s="127">
        <v>59</v>
      </c>
      <c r="O89" s="62"/>
      <c r="P89" s="129">
        <v>51</v>
      </c>
      <c r="Q89" s="140"/>
      <c r="R89" s="128"/>
      <c r="S89" s="142"/>
      <c r="T89" s="134">
        <v>67</v>
      </c>
      <c r="U89" s="124">
        <v>400</v>
      </c>
      <c r="V89" s="9"/>
      <c r="W89" s="233"/>
      <c r="X89" s="9"/>
      <c r="Y89" s="313">
        <v>238</v>
      </c>
      <c r="Z89" s="23"/>
      <c r="AA89" s="314"/>
    </row>
    <row r="90" spans="1:27" x14ac:dyDescent="0.3">
      <c r="A90" s="83" t="s">
        <v>22</v>
      </c>
      <c r="B90" s="104" t="s">
        <v>256</v>
      </c>
      <c r="C90" s="104" t="s">
        <v>257</v>
      </c>
      <c r="D90" s="85">
        <f t="shared" si="20"/>
        <v>0.69499999999999995</v>
      </c>
      <c r="E90" s="91">
        <v>230</v>
      </c>
      <c r="F90" s="123">
        <f t="shared" si="22"/>
        <v>0.57499999999999996</v>
      </c>
      <c r="G90" s="46"/>
      <c r="H90" s="125">
        <f t="shared" si="21"/>
        <v>278</v>
      </c>
      <c r="I90" s="23"/>
      <c r="J90" s="127">
        <v>51</v>
      </c>
      <c r="K90" s="62"/>
      <c r="L90" s="128"/>
      <c r="M90" s="62"/>
      <c r="N90" s="127">
        <v>66</v>
      </c>
      <c r="O90" s="62"/>
      <c r="P90" s="128">
        <v>54</v>
      </c>
      <c r="Q90" s="140"/>
      <c r="R90" s="128">
        <v>59</v>
      </c>
      <c r="S90" s="142"/>
      <c r="T90" s="330">
        <v>48</v>
      </c>
      <c r="U90" s="124">
        <v>400</v>
      </c>
      <c r="V90" s="9"/>
      <c r="W90" s="233"/>
      <c r="X90" s="9"/>
      <c r="Y90" s="313">
        <v>230</v>
      </c>
      <c r="Z90" s="23"/>
      <c r="AA90" s="314"/>
    </row>
    <row r="91" spans="1:27" x14ac:dyDescent="0.3">
      <c r="A91" s="83" t="s">
        <v>23</v>
      </c>
      <c r="B91" s="104" t="s">
        <v>74</v>
      </c>
      <c r="C91" s="104" t="s">
        <v>155</v>
      </c>
      <c r="D91" s="85">
        <f t="shared" si="20"/>
        <v>0.5625</v>
      </c>
      <c r="E91" s="91">
        <v>225</v>
      </c>
      <c r="F91" s="123">
        <f t="shared" si="22"/>
        <v>0.5625</v>
      </c>
      <c r="G91" s="46"/>
      <c r="H91" s="125">
        <f t="shared" si="21"/>
        <v>225</v>
      </c>
      <c r="I91" s="23"/>
      <c r="J91" s="127">
        <v>58</v>
      </c>
      <c r="K91" s="62"/>
      <c r="L91" s="127">
        <v>52</v>
      </c>
      <c r="M91" s="62"/>
      <c r="N91" s="128">
        <v>51</v>
      </c>
      <c r="O91" s="62"/>
      <c r="P91" s="128">
        <v>64</v>
      </c>
      <c r="Q91" s="140"/>
      <c r="R91" s="128"/>
      <c r="S91" s="142"/>
      <c r="T91" s="134"/>
      <c r="U91" s="124">
        <v>400</v>
      </c>
      <c r="V91" s="9"/>
      <c r="W91" s="233"/>
      <c r="X91" s="9"/>
      <c r="Y91" s="313">
        <v>225</v>
      </c>
      <c r="Z91" s="23"/>
      <c r="AA91" s="314"/>
    </row>
    <row r="92" spans="1:27" x14ac:dyDescent="0.3">
      <c r="A92" s="83" t="s">
        <v>24</v>
      </c>
      <c r="B92" s="104" t="s">
        <v>179</v>
      </c>
      <c r="C92" s="104" t="s">
        <v>180</v>
      </c>
      <c r="D92" s="85">
        <f t="shared" si="20"/>
        <v>0.53200000000000003</v>
      </c>
      <c r="E92" s="91">
        <v>185</v>
      </c>
      <c r="F92" s="123">
        <f t="shared" si="22"/>
        <v>0.46250000000000002</v>
      </c>
      <c r="G92" s="46"/>
      <c r="H92" s="125">
        <f t="shared" si="21"/>
        <v>266</v>
      </c>
      <c r="I92" s="23"/>
      <c r="J92" s="128">
        <v>37</v>
      </c>
      <c r="K92" s="62"/>
      <c r="L92" s="127">
        <v>41</v>
      </c>
      <c r="M92" s="62"/>
      <c r="N92" s="127">
        <v>73</v>
      </c>
      <c r="O92" s="62"/>
      <c r="P92" s="129">
        <v>30</v>
      </c>
      <c r="Q92" s="140"/>
      <c r="R92" s="129">
        <v>34</v>
      </c>
      <c r="S92" s="142"/>
      <c r="T92" s="134">
        <v>51</v>
      </c>
      <c r="U92" s="124">
        <v>500</v>
      </c>
      <c r="V92" s="9"/>
      <c r="W92" s="233"/>
      <c r="X92" s="9"/>
      <c r="Y92" s="313">
        <v>202</v>
      </c>
      <c r="Z92" s="23"/>
      <c r="AA92" s="314"/>
    </row>
    <row r="93" spans="1:27" x14ac:dyDescent="0.3">
      <c r="A93" s="83" t="s">
        <v>25</v>
      </c>
      <c r="B93" s="84" t="s">
        <v>90</v>
      </c>
      <c r="C93" s="84" t="s">
        <v>91</v>
      </c>
      <c r="D93" s="85">
        <f t="shared" si="20"/>
        <v>0.4975</v>
      </c>
      <c r="E93" s="87">
        <v>199</v>
      </c>
      <c r="F93" s="123">
        <f t="shared" si="22"/>
        <v>0.4975</v>
      </c>
      <c r="G93" s="9"/>
      <c r="H93" s="125">
        <f t="shared" si="21"/>
        <v>199</v>
      </c>
      <c r="I93" s="23"/>
      <c r="J93" s="130">
        <v>34</v>
      </c>
      <c r="K93" s="62"/>
      <c r="L93" s="127">
        <v>58</v>
      </c>
      <c r="M93" s="62"/>
      <c r="N93" s="127">
        <v>57</v>
      </c>
      <c r="O93" s="62"/>
      <c r="P93" s="128">
        <v>50</v>
      </c>
      <c r="Q93" s="62"/>
      <c r="R93" s="128"/>
      <c r="S93" s="62"/>
      <c r="T93" s="135"/>
      <c r="U93" s="124">
        <v>400</v>
      </c>
      <c r="V93" s="9"/>
      <c r="W93" s="233"/>
      <c r="X93" s="9"/>
      <c r="Y93" s="313">
        <v>199</v>
      </c>
      <c r="Z93" s="23"/>
      <c r="AA93" s="314"/>
    </row>
    <row r="94" spans="1:27" x14ac:dyDescent="0.3">
      <c r="A94" s="83" t="s">
        <v>26</v>
      </c>
      <c r="B94" s="154" t="s">
        <v>164</v>
      </c>
      <c r="C94" s="154" t="s">
        <v>165</v>
      </c>
      <c r="D94" s="146">
        <f t="shared" si="20"/>
        <v>0.48249999999999998</v>
      </c>
      <c r="E94" s="155">
        <v>193</v>
      </c>
      <c r="F94" s="148">
        <f t="shared" si="22"/>
        <v>0.48249999999999998</v>
      </c>
      <c r="G94" s="46"/>
      <c r="H94" s="149">
        <f t="shared" si="21"/>
        <v>193</v>
      </c>
      <c r="I94" s="23"/>
      <c r="J94" s="151">
        <v>44</v>
      </c>
      <c r="K94" s="62"/>
      <c r="L94" s="152">
        <v>50</v>
      </c>
      <c r="M94" s="62"/>
      <c r="N94" s="152">
        <v>61</v>
      </c>
      <c r="O94" s="62"/>
      <c r="P94" s="151">
        <v>38</v>
      </c>
      <c r="Q94" s="140"/>
      <c r="R94" s="151"/>
      <c r="S94" s="142"/>
      <c r="T94" s="156"/>
      <c r="U94" s="212">
        <v>400</v>
      </c>
      <c r="V94" s="9"/>
      <c r="W94" s="307"/>
      <c r="X94" s="9"/>
      <c r="Y94" s="315">
        <v>193</v>
      </c>
      <c r="Z94" s="23"/>
      <c r="AA94" s="316"/>
    </row>
    <row r="95" spans="1:27" s="137" customFormat="1" x14ac:dyDescent="0.3">
      <c r="A95" s="72" t="s">
        <v>280</v>
      </c>
      <c r="B95" s="9"/>
      <c r="C95" s="9"/>
      <c r="D95" s="77"/>
      <c r="E95" s="23"/>
      <c r="F95" s="77"/>
      <c r="G95" s="46"/>
      <c r="H95" s="23"/>
      <c r="I95" s="23"/>
      <c r="J95" s="79"/>
      <c r="K95" s="62"/>
      <c r="L95" s="79"/>
      <c r="M95" s="62"/>
      <c r="N95" s="62"/>
      <c r="O95" s="62"/>
      <c r="P95" s="62"/>
      <c r="Q95" s="140"/>
      <c r="R95" s="62"/>
      <c r="S95" s="142"/>
      <c r="T95" s="62"/>
      <c r="U95" s="62"/>
      <c r="V95" s="9"/>
      <c r="W95" s="9"/>
      <c r="X95" s="9"/>
      <c r="Y95" s="23"/>
      <c r="Z95" s="23"/>
      <c r="AA95" s="23"/>
    </row>
    <row r="96" spans="1:27" x14ac:dyDescent="0.3">
      <c r="A96" s="96" t="s">
        <v>17</v>
      </c>
      <c r="B96" s="164" t="s">
        <v>58</v>
      </c>
      <c r="C96" s="164" t="s">
        <v>59</v>
      </c>
      <c r="D96" s="98">
        <f t="shared" ref="D96:D102" si="23">H96/U96</f>
        <v>0.76500000000000001</v>
      </c>
      <c r="E96" s="108">
        <v>234</v>
      </c>
      <c r="F96" s="157">
        <f>E96/400</f>
        <v>0.58499999999999996</v>
      </c>
      <c r="G96" s="9"/>
      <c r="H96" s="158">
        <f t="shared" ref="H96:H102" si="24">SUM(J96,L96,N96, P96,R96,T96)</f>
        <v>306</v>
      </c>
      <c r="I96" s="23"/>
      <c r="J96" s="160">
        <v>51</v>
      </c>
      <c r="K96" s="62"/>
      <c r="L96" s="160">
        <v>58</v>
      </c>
      <c r="M96" s="62"/>
      <c r="N96" s="161"/>
      <c r="O96" s="62"/>
      <c r="P96" s="173">
        <v>54</v>
      </c>
      <c r="Q96" s="62"/>
      <c r="R96" s="161">
        <v>71</v>
      </c>
      <c r="S96" s="62"/>
      <c r="T96" s="162">
        <v>72</v>
      </c>
      <c r="U96" s="213">
        <v>400</v>
      </c>
      <c r="V96" s="9"/>
      <c r="W96" s="234"/>
      <c r="X96" s="9"/>
      <c r="Y96" s="311">
        <v>252</v>
      </c>
      <c r="Z96" s="23"/>
      <c r="AA96" s="312" t="s">
        <v>316</v>
      </c>
    </row>
    <row r="97" spans="1:27" x14ac:dyDescent="0.3">
      <c r="A97" s="83" t="s">
        <v>18</v>
      </c>
      <c r="B97" s="104" t="s">
        <v>98</v>
      </c>
      <c r="C97" s="104" t="s">
        <v>143</v>
      </c>
      <c r="D97" s="85">
        <f t="shared" si="23"/>
        <v>0.65600000000000003</v>
      </c>
      <c r="E97" s="91">
        <v>216</v>
      </c>
      <c r="F97" s="123">
        <f>E97/400</f>
        <v>0.54</v>
      </c>
      <c r="G97" s="46"/>
      <c r="H97" s="125">
        <f t="shared" si="24"/>
        <v>328</v>
      </c>
      <c r="I97" s="23"/>
      <c r="J97" s="129">
        <v>39</v>
      </c>
      <c r="K97" s="62"/>
      <c r="L97" s="127">
        <v>46</v>
      </c>
      <c r="M97" s="62"/>
      <c r="N97" s="127">
        <v>63</v>
      </c>
      <c r="O97" s="62"/>
      <c r="P97" s="129">
        <v>52</v>
      </c>
      <c r="Q97" s="140"/>
      <c r="R97" s="128">
        <v>55</v>
      </c>
      <c r="S97" s="142"/>
      <c r="T97" s="134">
        <v>73</v>
      </c>
      <c r="U97" s="124">
        <v>500</v>
      </c>
      <c r="V97" s="9"/>
      <c r="W97" s="233"/>
      <c r="X97" s="9"/>
      <c r="Y97" s="313">
        <v>237</v>
      </c>
      <c r="Z97" s="23"/>
      <c r="AA97" s="314" t="s">
        <v>317</v>
      </c>
    </row>
    <row r="98" spans="1:27" x14ac:dyDescent="0.3">
      <c r="A98" s="83" t="s">
        <v>19</v>
      </c>
      <c r="B98" s="84" t="s">
        <v>110</v>
      </c>
      <c r="C98" s="84" t="s">
        <v>111</v>
      </c>
      <c r="D98" s="85">
        <f t="shared" si="23"/>
        <v>0.77</v>
      </c>
      <c r="E98" s="87">
        <v>161</v>
      </c>
      <c r="F98" s="123">
        <f>E98/300</f>
        <v>0.53666666666666663</v>
      </c>
      <c r="G98" s="9"/>
      <c r="H98" s="125">
        <f t="shared" si="24"/>
        <v>231</v>
      </c>
      <c r="I98" s="23"/>
      <c r="J98" s="131">
        <v>45</v>
      </c>
      <c r="K98" s="62"/>
      <c r="L98" s="127">
        <v>52</v>
      </c>
      <c r="M98" s="62"/>
      <c r="N98" s="128"/>
      <c r="O98" s="62"/>
      <c r="P98" s="128"/>
      <c r="Q98" s="62"/>
      <c r="R98" s="128">
        <v>64</v>
      </c>
      <c r="S98" s="62"/>
      <c r="T98" s="135">
        <v>70</v>
      </c>
      <c r="U98" s="124">
        <v>300</v>
      </c>
      <c r="V98" s="9"/>
      <c r="W98" s="233"/>
      <c r="X98" s="9"/>
      <c r="Y98" s="313">
        <v>231</v>
      </c>
      <c r="Z98" s="23"/>
      <c r="AA98" s="314"/>
    </row>
    <row r="99" spans="1:27" x14ac:dyDescent="0.3">
      <c r="A99" s="83" t="s">
        <v>20</v>
      </c>
      <c r="B99" s="104" t="s">
        <v>161</v>
      </c>
      <c r="C99" s="104" t="s">
        <v>162</v>
      </c>
      <c r="D99" s="85">
        <f t="shared" si="23"/>
        <v>0.75</v>
      </c>
      <c r="E99" s="91">
        <v>165</v>
      </c>
      <c r="F99" s="123">
        <f>E99/300</f>
        <v>0.55000000000000004</v>
      </c>
      <c r="G99" s="46"/>
      <c r="H99" s="125">
        <f t="shared" si="24"/>
        <v>225</v>
      </c>
      <c r="I99" s="23"/>
      <c r="J99" s="127">
        <v>43</v>
      </c>
      <c r="K99" s="62"/>
      <c r="L99" s="128"/>
      <c r="M99" s="62"/>
      <c r="N99" s="127">
        <v>64</v>
      </c>
      <c r="O99" s="62"/>
      <c r="P99" s="128">
        <v>58</v>
      </c>
      <c r="Q99" s="140"/>
      <c r="R99" s="128"/>
      <c r="S99" s="142"/>
      <c r="T99" s="134">
        <v>60</v>
      </c>
      <c r="U99" s="124">
        <v>300</v>
      </c>
      <c r="V99" s="9"/>
      <c r="W99" s="233"/>
      <c r="X99" s="9"/>
      <c r="Y99" s="313">
        <v>225</v>
      </c>
      <c r="Z99" s="23"/>
      <c r="AA99" s="314"/>
    </row>
    <row r="100" spans="1:27" x14ac:dyDescent="0.3">
      <c r="A100" s="83" t="s">
        <v>21</v>
      </c>
      <c r="B100" s="104" t="s">
        <v>99</v>
      </c>
      <c r="C100" s="104" t="s">
        <v>182</v>
      </c>
      <c r="D100" s="85">
        <f t="shared" si="23"/>
        <v>0.68</v>
      </c>
      <c r="E100" s="91">
        <v>215</v>
      </c>
      <c r="F100" s="123">
        <f>E100/400</f>
        <v>0.53749999999999998</v>
      </c>
      <c r="G100" s="46"/>
      <c r="H100" s="125">
        <f t="shared" si="24"/>
        <v>272</v>
      </c>
      <c r="I100" s="23"/>
      <c r="J100" s="127">
        <v>54</v>
      </c>
      <c r="K100" s="62"/>
      <c r="L100" s="127">
        <v>43</v>
      </c>
      <c r="M100" s="62"/>
      <c r="N100" s="128"/>
      <c r="O100" s="62"/>
      <c r="P100" s="129">
        <v>55</v>
      </c>
      <c r="Q100" s="140"/>
      <c r="R100" s="128">
        <v>63</v>
      </c>
      <c r="S100" s="142"/>
      <c r="T100" s="330">
        <v>57</v>
      </c>
      <c r="U100" s="124">
        <v>400</v>
      </c>
      <c r="V100" s="9"/>
      <c r="W100" s="233"/>
      <c r="X100" s="9"/>
      <c r="Y100" s="313">
        <v>217</v>
      </c>
      <c r="Z100" s="23"/>
      <c r="AA100" s="314"/>
    </row>
    <row r="101" spans="1:27" x14ac:dyDescent="0.3">
      <c r="A101" s="83" t="s">
        <v>22</v>
      </c>
      <c r="B101" s="84" t="s">
        <v>79</v>
      </c>
      <c r="C101" s="84" t="s">
        <v>80</v>
      </c>
      <c r="D101" s="85">
        <f t="shared" si="23"/>
        <v>0.57399999999999995</v>
      </c>
      <c r="E101" s="87">
        <v>198</v>
      </c>
      <c r="F101" s="123">
        <f>E101/400</f>
        <v>0.495</v>
      </c>
      <c r="G101" s="9"/>
      <c r="H101" s="125">
        <f t="shared" si="24"/>
        <v>287</v>
      </c>
      <c r="I101" s="23"/>
      <c r="J101" s="131">
        <v>43</v>
      </c>
      <c r="K101" s="62"/>
      <c r="L101" s="129">
        <v>38</v>
      </c>
      <c r="M101" s="62"/>
      <c r="N101" s="127">
        <v>50</v>
      </c>
      <c r="O101" s="62"/>
      <c r="P101" s="129">
        <v>41</v>
      </c>
      <c r="Q101" s="62"/>
      <c r="R101" s="128">
        <v>64</v>
      </c>
      <c r="S101" s="62"/>
      <c r="T101" s="135">
        <v>51</v>
      </c>
      <c r="U101" s="124">
        <v>500</v>
      </c>
      <c r="V101" s="9"/>
      <c r="W101" s="233"/>
      <c r="X101" s="9"/>
      <c r="Y101" s="313">
        <v>208</v>
      </c>
      <c r="Z101" s="23"/>
      <c r="AA101" s="314"/>
    </row>
    <row r="102" spans="1:27" x14ac:dyDescent="0.3">
      <c r="A102" s="144" t="s">
        <v>23</v>
      </c>
      <c r="B102" s="145" t="s">
        <v>49</v>
      </c>
      <c r="C102" s="145" t="s">
        <v>50</v>
      </c>
      <c r="D102" s="146">
        <f t="shared" si="23"/>
        <v>0.38600000000000001</v>
      </c>
      <c r="E102" s="147">
        <v>126</v>
      </c>
      <c r="F102" s="148">
        <f>E102/300</f>
        <v>0.42</v>
      </c>
      <c r="G102" s="9"/>
      <c r="H102" s="149">
        <f t="shared" si="24"/>
        <v>193</v>
      </c>
      <c r="I102" s="23"/>
      <c r="J102" s="150">
        <v>23</v>
      </c>
      <c r="K102" s="62"/>
      <c r="L102" s="203">
        <v>14</v>
      </c>
      <c r="M102" s="62"/>
      <c r="N102" s="152">
        <v>34</v>
      </c>
      <c r="O102" s="62"/>
      <c r="P102" s="151">
        <v>40</v>
      </c>
      <c r="Q102" s="62"/>
      <c r="R102" s="203">
        <v>29</v>
      </c>
      <c r="S102" s="62"/>
      <c r="T102" s="153">
        <v>53</v>
      </c>
      <c r="U102" s="212">
        <v>500</v>
      </c>
      <c r="V102" s="9"/>
      <c r="W102" s="307"/>
      <c r="X102" s="9"/>
      <c r="Y102" s="315">
        <v>150</v>
      </c>
      <c r="Z102" s="23"/>
      <c r="AA102" s="316"/>
    </row>
    <row r="103" spans="1:27" s="137" customFormat="1" x14ac:dyDescent="0.3">
      <c r="A103" s="72"/>
      <c r="B103" s="9"/>
      <c r="C103" s="9"/>
      <c r="D103" s="77"/>
      <c r="E103" s="23"/>
      <c r="F103" s="77"/>
      <c r="G103" s="46"/>
      <c r="H103" s="23"/>
      <c r="I103" s="23"/>
      <c r="J103" s="79"/>
      <c r="K103" s="62"/>
      <c r="L103" s="79"/>
      <c r="M103" s="62"/>
      <c r="N103" s="62"/>
      <c r="O103" s="62"/>
      <c r="P103" s="62"/>
      <c r="Q103" s="140"/>
      <c r="R103" s="62"/>
      <c r="S103" s="142"/>
      <c r="T103" s="62"/>
      <c r="U103" s="62"/>
      <c r="V103" s="46"/>
      <c r="W103" s="46"/>
      <c r="X103" s="46"/>
      <c r="Y103" s="33"/>
      <c r="Z103" s="33"/>
      <c r="AA103" s="33"/>
    </row>
    <row r="104" spans="1:27" x14ac:dyDescent="0.3">
      <c r="R104" s="54"/>
    </row>
    <row r="105" spans="1:27" x14ac:dyDescent="0.3">
      <c r="R105" s="54"/>
    </row>
    <row r="106" spans="1:27" x14ac:dyDescent="0.3">
      <c r="R106" s="54"/>
    </row>
    <row r="107" spans="1:27" x14ac:dyDescent="0.3">
      <c r="R107" s="54"/>
    </row>
    <row r="108" spans="1:27" x14ac:dyDescent="0.3">
      <c r="R108" s="54"/>
    </row>
    <row r="109" spans="1:27" x14ac:dyDescent="0.3">
      <c r="R109" s="54"/>
    </row>
    <row r="110" spans="1:27" x14ac:dyDescent="0.3">
      <c r="R110" s="54"/>
    </row>
    <row r="111" spans="1:27" x14ac:dyDescent="0.3">
      <c r="R111" s="54"/>
    </row>
    <row r="112" spans="1:27" x14ac:dyDescent="0.3">
      <c r="R112" s="54"/>
    </row>
    <row r="113" spans="18:18" x14ac:dyDescent="0.3">
      <c r="R113" s="54"/>
    </row>
    <row r="114" spans="18:18" x14ac:dyDescent="0.3">
      <c r="R114" s="54"/>
    </row>
    <row r="220" spans="25:25" x14ac:dyDescent="0.3">
      <c r="Y220" s="30"/>
    </row>
  </sheetData>
  <sortState xmlns:xlrd2="http://schemas.microsoft.com/office/spreadsheetml/2017/richdata2" ref="B96:AA102">
    <sortCondition descending="1" ref="Y96:Y102"/>
  </sortState>
  <mergeCells count="1">
    <mergeCell ref="D1:AA1"/>
  </mergeCells>
  <phoneticPr fontId="15" type="noConversion"/>
  <pageMargins left="0.7" right="0.7" top="0.75" bottom="0.75" header="0.3" footer="0.3"/>
  <pageSetup scale="71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AA31"/>
  <sheetViews>
    <sheetView zoomScale="70" zoomScaleNormal="70" workbookViewId="0">
      <pane ySplit="3" topLeftCell="A16" activePane="bottomLeft" state="frozen"/>
      <selection pane="bottomLeft" activeCell="T28" sqref="T28"/>
    </sheetView>
  </sheetViews>
  <sheetFormatPr defaultColWidth="9.140625" defaultRowHeight="18.75" x14ac:dyDescent="0.3"/>
  <cols>
    <col min="1" max="1" width="14.5703125" style="16" customWidth="1"/>
    <col min="2" max="2" width="18.140625" style="13" customWidth="1"/>
    <col min="3" max="3" width="20" style="13" customWidth="1"/>
    <col min="4" max="6" width="13.42578125" style="24" hidden="1" customWidth="1"/>
    <col min="7" max="7" width="2.85546875" style="194" customWidth="1"/>
    <col min="8" max="8" width="13.42578125" style="30" hidden="1" customWidth="1"/>
    <col min="9" max="9" width="2.85546875" style="138" hidden="1" customWidth="1"/>
    <col min="10" max="10" width="11.7109375" style="19" customWidth="1"/>
    <col min="11" max="11" width="2.85546875" style="137" customWidth="1"/>
    <col min="12" max="12" width="11.7109375" style="12" customWidth="1"/>
    <col min="13" max="13" width="2.85546875" style="20" customWidth="1"/>
    <col min="14" max="14" width="11.7109375" style="12" customWidth="1"/>
    <col min="15" max="15" width="2.85546875" style="20" customWidth="1"/>
    <col min="16" max="16" width="11.7109375" style="12" customWidth="1"/>
    <col min="17" max="17" width="2.85546875" style="137" customWidth="1"/>
    <col min="18" max="18" width="11.7109375" style="19" customWidth="1"/>
    <col min="19" max="19" width="2.85546875" style="137" customWidth="1"/>
    <col min="20" max="20" width="11.7109375" style="12" customWidth="1"/>
    <col min="21" max="21" width="9.140625" style="19" hidden="1" customWidth="1"/>
    <col min="22" max="22" width="2.85546875" style="137" hidden="1" customWidth="1"/>
    <col min="23" max="23" width="20.42578125" style="19" hidden="1" customWidth="1"/>
    <col min="24" max="24" width="2.85546875" style="137" customWidth="1"/>
    <col min="25" max="25" width="16.140625" style="19" customWidth="1"/>
    <col min="26" max="26" width="2.85546875" style="137" customWidth="1"/>
    <col min="27" max="27" width="9.140625" style="19" customWidth="1"/>
    <col min="28" max="16384" width="9.140625" style="19"/>
  </cols>
  <sheetData>
    <row r="1" spans="1:27" ht="34.5" customHeight="1" thickBot="1" x14ac:dyDescent="0.3">
      <c r="A1" s="78" t="s">
        <v>281</v>
      </c>
      <c r="B1" s="230"/>
      <c r="C1" s="238"/>
      <c r="D1" s="339" t="s">
        <v>285</v>
      </c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40"/>
    </row>
    <row r="2" spans="1:27" ht="15.75" customHeight="1" x14ac:dyDescent="0.3">
      <c r="B2" s="288"/>
      <c r="C2" s="68"/>
      <c r="D2" s="1" t="s">
        <v>11</v>
      </c>
      <c r="E2" s="275" t="s">
        <v>291</v>
      </c>
      <c r="F2" s="1" t="s">
        <v>291</v>
      </c>
      <c r="G2" s="136"/>
      <c r="H2" s="3" t="s">
        <v>7</v>
      </c>
      <c r="I2" s="136"/>
      <c r="J2" s="1" t="s">
        <v>4</v>
      </c>
      <c r="K2" s="136"/>
      <c r="L2" s="1" t="s">
        <v>5</v>
      </c>
      <c r="M2" s="136"/>
      <c r="N2" s="68" t="s">
        <v>6</v>
      </c>
      <c r="O2" s="195"/>
      <c r="P2" s="1" t="s">
        <v>8</v>
      </c>
      <c r="Q2" s="136"/>
      <c r="R2" s="22" t="s">
        <v>9</v>
      </c>
      <c r="S2" s="136"/>
      <c r="T2" s="41" t="s">
        <v>31</v>
      </c>
      <c r="U2" s="31"/>
      <c r="V2" s="46"/>
      <c r="W2" s="35"/>
      <c r="X2" s="46"/>
      <c r="Y2" s="35"/>
      <c r="Z2" s="46"/>
      <c r="AA2" s="35"/>
    </row>
    <row r="3" spans="1:27" ht="19.5" thickBot="1" x14ac:dyDescent="0.35">
      <c r="A3" s="223"/>
      <c r="B3" s="289"/>
      <c r="C3" s="214"/>
      <c r="D3" s="215" t="s">
        <v>10</v>
      </c>
      <c r="E3" s="282" t="s">
        <v>48</v>
      </c>
      <c r="F3" s="215" t="s">
        <v>10</v>
      </c>
      <c r="G3" s="175"/>
      <c r="H3" s="217" t="s">
        <v>3</v>
      </c>
      <c r="I3" s="175"/>
      <c r="J3" s="215" t="s">
        <v>0</v>
      </c>
      <c r="K3" s="175"/>
      <c r="L3" s="215" t="s">
        <v>1</v>
      </c>
      <c r="M3" s="175"/>
      <c r="N3" s="224" t="s">
        <v>2</v>
      </c>
      <c r="O3" s="225"/>
      <c r="P3" s="215" t="s">
        <v>12</v>
      </c>
      <c r="Q3" s="175"/>
      <c r="R3" s="215" t="s">
        <v>1</v>
      </c>
      <c r="S3" s="175"/>
      <c r="T3" s="226" t="s">
        <v>0</v>
      </c>
      <c r="U3" s="227"/>
      <c r="V3" s="222"/>
      <c r="W3" s="174" t="s">
        <v>15</v>
      </c>
      <c r="X3" s="175"/>
      <c r="Y3" s="174" t="s">
        <v>16</v>
      </c>
      <c r="Z3" s="175"/>
      <c r="AA3" s="174" t="s">
        <v>14</v>
      </c>
    </row>
    <row r="4" spans="1:27" ht="19.5" thickTop="1" x14ac:dyDescent="0.3">
      <c r="A4" s="96" t="s">
        <v>40</v>
      </c>
      <c r="B4" s="179" t="s">
        <v>171</v>
      </c>
      <c r="C4" s="179" t="s">
        <v>172</v>
      </c>
      <c r="D4" s="98">
        <f>H4/U4</f>
        <v>1.2</v>
      </c>
      <c r="E4" s="102">
        <v>764</v>
      </c>
      <c r="F4" s="157">
        <f>E4/800</f>
        <v>0.95499999999999996</v>
      </c>
      <c r="G4" s="77"/>
      <c r="H4" s="158">
        <f>SUM(J4,L4,N4,P4,R4,T4)</f>
        <v>960</v>
      </c>
      <c r="I4" s="23"/>
      <c r="J4" s="160">
        <v>192</v>
      </c>
      <c r="K4" s="23"/>
      <c r="L4" s="188"/>
      <c r="M4" s="23"/>
      <c r="N4" s="160">
        <v>189</v>
      </c>
      <c r="O4" s="23"/>
      <c r="P4" s="173">
        <v>188</v>
      </c>
      <c r="Q4" s="23"/>
      <c r="R4" s="188">
        <v>195</v>
      </c>
      <c r="S4" s="23"/>
      <c r="T4" s="189">
        <v>196</v>
      </c>
      <c r="U4" s="183">
        <v>800</v>
      </c>
      <c r="V4" s="46"/>
      <c r="W4" s="192"/>
      <c r="X4" s="46"/>
      <c r="Y4" s="311">
        <v>772</v>
      </c>
      <c r="Z4" s="23"/>
      <c r="AA4" s="312" t="s">
        <v>294</v>
      </c>
    </row>
    <row r="5" spans="1:27" x14ac:dyDescent="0.3">
      <c r="A5" s="144" t="s">
        <v>41</v>
      </c>
      <c r="B5" s="154" t="s">
        <v>244</v>
      </c>
      <c r="C5" s="239" t="s">
        <v>245</v>
      </c>
      <c r="D5" s="146">
        <f>H5/U5</f>
        <v>1.2333333333333334</v>
      </c>
      <c r="E5" s="155">
        <v>550</v>
      </c>
      <c r="F5" s="148">
        <f>E5/600</f>
        <v>0.91666666666666663</v>
      </c>
      <c r="G5" s="77"/>
      <c r="H5" s="149">
        <f>SUM(J5,L5,N5,P5,R5,T5)</f>
        <v>740</v>
      </c>
      <c r="I5" s="23"/>
      <c r="J5" s="197"/>
      <c r="K5" s="46"/>
      <c r="L5" s="152">
        <v>181</v>
      </c>
      <c r="M5" s="23"/>
      <c r="N5" s="152">
        <v>186</v>
      </c>
      <c r="O5" s="23"/>
      <c r="P5" s="198">
        <v>183</v>
      </c>
      <c r="Q5" s="46"/>
      <c r="R5" s="198"/>
      <c r="S5" s="46"/>
      <c r="T5" s="199">
        <v>190</v>
      </c>
      <c r="U5" s="200">
        <v>600</v>
      </c>
      <c r="V5" s="46"/>
      <c r="W5" s="201"/>
      <c r="X5" s="46"/>
      <c r="Y5" s="315">
        <v>740</v>
      </c>
      <c r="Z5" s="23"/>
      <c r="AA5" s="316" t="s">
        <v>41</v>
      </c>
    </row>
    <row r="6" spans="1:27" s="137" customFormat="1" x14ac:dyDescent="0.3">
      <c r="A6" s="72" t="s">
        <v>271</v>
      </c>
      <c r="B6" s="9"/>
      <c r="C6" s="47"/>
      <c r="D6" s="77"/>
      <c r="E6" s="23"/>
      <c r="F6" s="77"/>
      <c r="G6" s="77"/>
      <c r="H6" s="23"/>
      <c r="I6" s="23"/>
      <c r="J6" s="46"/>
      <c r="K6" s="46"/>
      <c r="L6" s="79"/>
      <c r="M6" s="23"/>
      <c r="N6" s="79"/>
      <c r="O6" s="23"/>
      <c r="P6" s="23"/>
      <c r="Q6" s="46"/>
      <c r="R6" s="23"/>
      <c r="S6" s="46"/>
      <c r="T6" s="23"/>
      <c r="U6" s="33"/>
      <c r="V6" s="46"/>
      <c r="W6" s="46"/>
      <c r="X6" s="46"/>
      <c r="Y6" s="23"/>
      <c r="Z6" s="23"/>
      <c r="AA6" s="23"/>
    </row>
    <row r="7" spans="1:27" x14ac:dyDescent="0.3">
      <c r="A7" s="96" t="s">
        <v>17</v>
      </c>
      <c r="B7" s="179" t="s">
        <v>186</v>
      </c>
      <c r="C7" s="179" t="s">
        <v>234</v>
      </c>
      <c r="D7" s="98">
        <f>H7/U7</f>
        <v>1.0720000000000001</v>
      </c>
      <c r="E7" s="102">
        <v>714</v>
      </c>
      <c r="F7" s="157">
        <f>E7/800</f>
        <v>0.89249999999999996</v>
      </c>
      <c r="G7" s="77"/>
      <c r="H7" s="158">
        <f>SUM(J7,L7,N7,P7,R7,T7)</f>
        <v>1072</v>
      </c>
      <c r="I7" s="23"/>
      <c r="J7" s="205">
        <v>167</v>
      </c>
      <c r="K7" s="23"/>
      <c r="L7" s="160">
        <v>167</v>
      </c>
      <c r="M7" s="23"/>
      <c r="N7" s="160">
        <v>185</v>
      </c>
      <c r="O7" s="23"/>
      <c r="P7" s="173">
        <v>170</v>
      </c>
      <c r="Q7" s="23"/>
      <c r="R7" s="188">
        <v>192</v>
      </c>
      <c r="S7" s="23"/>
      <c r="T7" s="189">
        <v>191</v>
      </c>
      <c r="U7" s="183">
        <v>1000</v>
      </c>
      <c r="V7" s="46"/>
      <c r="W7" s="192"/>
      <c r="X7" s="46"/>
      <c r="Y7" s="311">
        <v>735</v>
      </c>
      <c r="Z7" s="23"/>
      <c r="AA7" s="312" t="s">
        <v>296</v>
      </c>
    </row>
    <row r="8" spans="1:27" x14ac:dyDescent="0.3">
      <c r="A8" s="83" t="s">
        <v>18</v>
      </c>
      <c r="B8" s="104" t="s">
        <v>54</v>
      </c>
      <c r="C8" s="180" t="s">
        <v>233</v>
      </c>
      <c r="D8" s="85">
        <f>H8/U8</f>
        <v>1.044</v>
      </c>
      <c r="E8" s="91">
        <v>713</v>
      </c>
      <c r="F8" s="123">
        <f>E8/800</f>
        <v>0.89124999999999999</v>
      </c>
      <c r="G8" s="77"/>
      <c r="H8" s="125">
        <f>SUM(J8,L8,N8,P8,R8,T8)</f>
        <v>1044</v>
      </c>
      <c r="I8" s="23"/>
      <c r="J8" s="186">
        <v>161</v>
      </c>
      <c r="K8" s="23"/>
      <c r="L8" s="127">
        <v>182</v>
      </c>
      <c r="M8" s="23"/>
      <c r="N8" s="127">
        <v>185</v>
      </c>
      <c r="O8" s="23"/>
      <c r="P8" s="129">
        <v>168</v>
      </c>
      <c r="Q8" s="46"/>
      <c r="R8" s="187">
        <v>178</v>
      </c>
      <c r="S8" s="46"/>
      <c r="T8" s="190">
        <v>170</v>
      </c>
      <c r="U8" s="184">
        <v>1000</v>
      </c>
      <c r="V8" s="46"/>
      <c r="W8" s="193"/>
      <c r="X8" s="46"/>
      <c r="Y8" s="313">
        <v>715</v>
      </c>
      <c r="Z8" s="23"/>
      <c r="AA8" s="314" t="s">
        <v>297</v>
      </c>
    </row>
    <row r="9" spans="1:27" x14ac:dyDescent="0.3">
      <c r="A9" s="83" t="s">
        <v>19</v>
      </c>
      <c r="B9" s="177" t="s">
        <v>96</v>
      </c>
      <c r="C9" s="180" t="s">
        <v>97</v>
      </c>
      <c r="D9" s="85">
        <f>H9/U9</f>
        <v>1.1187499999999999</v>
      </c>
      <c r="E9" s="91">
        <v>712</v>
      </c>
      <c r="F9" s="123">
        <f>E9/800</f>
        <v>0.89</v>
      </c>
      <c r="G9" s="77"/>
      <c r="H9" s="125">
        <f>SUM(J9,L9,N9,P9,R9,T9)</f>
        <v>895</v>
      </c>
      <c r="I9" s="23"/>
      <c r="J9" s="127">
        <v>176</v>
      </c>
      <c r="K9" s="23"/>
      <c r="L9" s="187"/>
      <c r="M9" s="23"/>
      <c r="N9" s="127">
        <v>171</v>
      </c>
      <c r="O9" s="23"/>
      <c r="P9" s="129">
        <v>181</v>
      </c>
      <c r="Q9" s="23"/>
      <c r="R9" s="187">
        <v>184</v>
      </c>
      <c r="S9" s="23"/>
      <c r="T9" s="191">
        <v>183</v>
      </c>
      <c r="U9" s="184">
        <v>800</v>
      </c>
      <c r="V9" s="46"/>
      <c r="W9" s="193"/>
      <c r="X9" s="46"/>
      <c r="Y9" s="313">
        <v>714</v>
      </c>
      <c r="Z9" s="23"/>
      <c r="AA9" s="314"/>
    </row>
    <row r="10" spans="1:27" x14ac:dyDescent="0.3">
      <c r="A10" s="144" t="s">
        <v>20</v>
      </c>
      <c r="B10" s="154" t="s">
        <v>267</v>
      </c>
      <c r="C10" s="239" t="s">
        <v>130</v>
      </c>
      <c r="D10" s="146">
        <f>H10/U10</f>
        <v>1.1733333333333333</v>
      </c>
      <c r="E10" s="155">
        <v>527</v>
      </c>
      <c r="F10" s="148">
        <f>E10/600</f>
        <v>0.8783333333333333</v>
      </c>
      <c r="G10" s="77"/>
      <c r="H10" s="149">
        <f>SUM(J10,L10,N10,P10,R10,T10)</f>
        <v>704</v>
      </c>
      <c r="I10" s="23"/>
      <c r="J10" s="197"/>
      <c r="K10" s="46"/>
      <c r="L10" s="152">
        <v>171</v>
      </c>
      <c r="M10" s="23"/>
      <c r="N10" s="152">
        <v>185</v>
      </c>
      <c r="O10" s="23"/>
      <c r="P10" s="198">
        <v>171</v>
      </c>
      <c r="Q10" s="46"/>
      <c r="R10" s="198"/>
      <c r="S10" s="46"/>
      <c r="T10" s="199">
        <v>177</v>
      </c>
      <c r="U10" s="200">
        <v>600</v>
      </c>
      <c r="V10" s="46"/>
      <c r="W10" s="201"/>
      <c r="X10" s="46"/>
      <c r="Y10" s="315">
        <v>704</v>
      </c>
      <c r="Z10" s="23"/>
      <c r="AA10" s="316"/>
    </row>
    <row r="11" spans="1:27" s="137" customFormat="1" x14ac:dyDescent="0.3">
      <c r="A11" s="72" t="s">
        <v>272</v>
      </c>
      <c r="B11" s="47"/>
      <c r="C11" s="47"/>
      <c r="D11" s="77"/>
      <c r="E11" s="23"/>
      <c r="F11" s="77"/>
      <c r="G11" s="77"/>
      <c r="H11" s="23"/>
      <c r="I11" s="23"/>
      <c r="J11" s="79"/>
      <c r="K11" s="23"/>
      <c r="L11" s="23"/>
      <c r="M11" s="23"/>
      <c r="N11" s="79"/>
      <c r="O11" s="23"/>
      <c r="P11" s="23"/>
      <c r="Q11" s="23"/>
      <c r="R11" s="23"/>
      <c r="S11" s="23"/>
      <c r="T11" s="23"/>
      <c r="U11" s="33"/>
      <c r="V11" s="46"/>
      <c r="W11" s="46"/>
      <c r="X11" s="46"/>
      <c r="Y11" s="23"/>
      <c r="Z11" s="23"/>
      <c r="AA11" s="23"/>
    </row>
    <row r="12" spans="1:27" x14ac:dyDescent="0.3">
      <c r="A12" s="96" t="s">
        <v>17</v>
      </c>
      <c r="B12" s="179" t="s">
        <v>71</v>
      </c>
      <c r="C12" s="179" t="s">
        <v>72</v>
      </c>
      <c r="D12" s="98">
        <f t="shared" ref="D12:D17" si="0">H12/U12</f>
        <v>0.996</v>
      </c>
      <c r="E12" s="102">
        <v>670</v>
      </c>
      <c r="F12" s="157">
        <f t="shared" ref="F12:F17" si="1">E12/800</f>
        <v>0.83750000000000002</v>
      </c>
      <c r="G12" s="77"/>
      <c r="H12" s="158">
        <f t="shared" ref="H12:H17" si="2">SUM(J12,L12,N12,P12,R12,T12)</f>
        <v>996</v>
      </c>
      <c r="I12" s="23"/>
      <c r="J12" s="173">
        <v>147</v>
      </c>
      <c r="K12" s="23"/>
      <c r="L12" s="160">
        <v>162</v>
      </c>
      <c r="M12" s="23"/>
      <c r="N12" s="160">
        <v>179</v>
      </c>
      <c r="O12" s="23"/>
      <c r="P12" s="173">
        <v>155</v>
      </c>
      <c r="Q12" s="23"/>
      <c r="R12" s="188">
        <v>174</v>
      </c>
      <c r="S12" s="23"/>
      <c r="T12" s="189">
        <v>179</v>
      </c>
      <c r="U12" s="183">
        <v>1000</v>
      </c>
      <c r="V12" s="46"/>
      <c r="W12" s="192"/>
      <c r="X12" s="46"/>
      <c r="Y12" s="311">
        <v>694</v>
      </c>
      <c r="Z12" s="23"/>
      <c r="AA12" s="312" t="s">
        <v>296</v>
      </c>
    </row>
    <row r="13" spans="1:27" x14ac:dyDescent="0.3">
      <c r="A13" s="83" t="s">
        <v>18</v>
      </c>
      <c r="B13" s="177" t="s">
        <v>86</v>
      </c>
      <c r="C13" s="177" t="s">
        <v>97</v>
      </c>
      <c r="D13" s="85">
        <f>H13/U13</f>
        <v>1.0525</v>
      </c>
      <c r="E13" s="91">
        <v>666</v>
      </c>
      <c r="F13" s="123">
        <f>E13/800</f>
        <v>0.83250000000000002</v>
      </c>
      <c r="G13" s="77"/>
      <c r="H13" s="125">
        <f>SUM(J13,L13,N13,P13,R13,T13)</f>
        <v>842</v>
      </c>
      <c r="I13" s="23"/>
      <c r="J13" s="127">
        <v>167</v>
      </c>
      <c r="K13" s="23"/>
      <c r="L13" s="187"/>
      <c r="M13" s="23"/>
      <c r="N13" s="127">
        <v>175</v>
      </c>
      <c r="O13" s="23"/>
      <c r="P13" s="187">
        <v>163</v>
      </c>
      <c r="Q13" s="23"/>
      <c r="R13" s="129">
        <v>161</v>
      </c>
      <c r="S13" s="23"/>
      <c r="T13" s="191">
        <v>176</v>
      </c>
      <c r="U13" s="184">
        <v>800</v>
      </c>
      <c r="V13" s="46"/>
      <c r="W13" s="193"/>
      <c r="X13" s="46"/>
      <c r="Y13" s="313">
        <v>681</v>
      </c>
      <c r="Z13" s="23"/>
      <c r="AA13" s="314" t="s">
        <v>297</v>
      </c>
    </row>
    <row r="14" spans="1:27" x14ac:dyDescent="0.3">
      <c r="A14" s="83" t="s">
        <v>19</v>
      </c>
      <c r="B14" s="177" t="s">
        <v>55</v>
      </c>
      <c r="C14" s="180" t="s">
        <v>56</v>
      </c>
      <c r="D14" s="85">
        <f>H14/U14</f>
        <v>1.0525</v>
      </c>
      <c r="E14" s="91">
        <v>667</v>
      </c>
      <c r="F14" s="123">
        <f>E14/800</f>
        <v>0.83374999999999999</v>
      </c>
      <c r="G14" s="77"/>
      <c r="H14" s="125">
        <f>SUM(J14,L14,N14,P14,R14,T14)</f>
        <v>842</v>
      </c>
      <c r="I14" s="23"/>
      <c r="J14" s="127">
        <v>151</v>
      </c>
      <c r="K14" s="23"/>
      <c r="L14" s="187"/>
      <c r="M14" s="23"/>
      <c r="N14" s="127">
        <v>176</v>
      </c>
      <c r="O14" s="23"/>
      <c r="P14" s="129">
        <v>161</v>
      </c>
      <c r="Q14" s="23"/>
      <c r="R14" s="187">
        <v>179</v>
      </c>
      <c r="S14" s="23"/>
      <c r="T14" s="191">
        <v>175</v>
      </c>
      <c r="U14" s="184">
        <v>800</v>
      </c>
      <c r="V14" s="46"/>
      <c r="W14" s="193"/>
      <c r="X14" s="46"/>
      <c r="Y14" s="313">
        <v>681</v>
      </c>
      <c r="Z14" s="23"/>
      <c r="AA14" s="314"/>
    </row>
    <row r="15" spans="1:27" x14ac:dyDescent="0.3">
      <c r="A15" s="83" t="s">
        <v>20</v>
      </c>
      <c r="B15" s="177" t="s">
        <v>235</v>
      </c>
      <c r="C15" s="177" t="s">
        <v>236</v>
      </c>
      <c r="D15" s="85">
        <f t="shared" si="0"/>
        <v>0.94899999999999995</v>
      </c>
      <c r="E15" s="91">
        <v>661</v>
      </c>
      <c r="F15" s="123">
        <f t="shared" si="1"/>
        <v>0.82625000000000004</v>
      </c>
      <c r="G15" s="77"/>
      <c r="H15" s="125">
        <f t="shared" si="2"/>
        <v>949</v>
      </c>
      <c r="I15" s="23"/>
      <c r="J15" s="187">
        <v>152</v>
      </c>
      <c r="K15" s="23"/>
      <c r="L15" s="127">
        <v>160</v>
      </c>
      <c r="M15" s="23"/>
      <c r="N15" s="127">
        <v>172</v>
      </c>
      <c r="O15" s="23"/>
      <c r="P15" s="129">
        <v>143</v>
      </c>
      <c r="Q15" s="23"/>
      <c r="R15" s="187">
        <v>177</v>
      </c>
      <c r="S15" s="23"/>
      <c r="T15" s="332">
        <v>145</v>
      </c>
      <c r="U15" s="184">
        <v>1000</v>
      </c>
      <c r="V15" s="46"/>
      <c r="W15" s="193"/>
      <c r="X15" s="46"/>
      <c r="Y15" s="313">
        <v>661</v>
      </c>
      <c r="Z15" s="23"/>
      <c r="AA15" s="314"/>
    </row>
    <row r="16" spans="1:27" x14ac:dyDescent="0.3">
      <c r="A16" s="83" t="s">
        <v>21</v>
      </c>
      <c r="B16" s="177" t="s">
        <v>144</v>
      </c>
      <c r="C16" s="180" t="s">
        <v>160</v>
      </c>
      <c r="D16" s="85">
        <f t="shared" si="0"/>
        <v>0.96699999999999997</v>
      </c>
      <c r="E16" s="91">
        <v>644</v>
      </c>
      <c r="F16" s="123">
        <f t="shared" si="1"/>
        <v>0.80500000000000005</v>
      </c>
      <c r="G16" s="77"/>
      <c r="H16" s="125">
        <f t="shared" si="2"/>
        <v>967</v>
      </c>
      <c r="I16" s="23"/>
      <c r="J16" s="127">
        <v>160</v>
      </c>
      <c r="K16" s="23"/>
      <c r="L16" s="131">
        <v>165</v>
      </c>
      <c r="M16" s="23"/>
      <c r="N16" s="129">
        <v>157</v>
      </c>
      <c r="O16" s="23"/>
      <c r="P16" s="129">
        <v>157</v>
      </c>
      <c r="Q16" s="23"/>
      <c r="R16" s="187">
        <v>162</v>
      </c>
      <c r="S16" s="23"/>
      <c r="T16" s="191">
        <v>166</v>
      </c>
      <c r="U16" s="184">
        <v>1000</v>
      </c>
      <c r="V16" s="46"/>
      <c r="W16" s="193"/>
      <c r="X16" s="46"/>
      <c r="Y16" s="313">
        <v>653</v>
      </c>
      <c r="Z16" s="23"/>
      <c r="AA16" s="314"/>
    </row>
    <row r="17" spans="1:27" x14ac:dyDescent="0.3">
      <c r="A17" s="144" t="s">
        <v>22</v>
      </c>
      <c r="B17" s="202" t="s">
        <v>65</v>
      </c>
      <c r="C17" s="202" t="s">
        <v>66</v>
      </c>
      <c r="D17" s="146">
        <f t="shared" si="0"/>
        <v>0.94299999999999995</v>
      </c>
      <c r="E17" s="155">
        <v>638</v>
      </c>
      <c r="F17" s="148">
        <f t="shared" si="1"/>
        <v>0.79749999999999999</v>
      </c>
      <c r="G17" s="77"/>
      <c r="H17" s="149">
        <f t="shared" si="2"/>
        <v>943</v>
      </c>
      <c r="I17" s="23"/>
      <c r="J17" s="203">
        <v>154</v>
      </c>
      <c r="K17" s="23"/>
      <c r="L17" s="152">
        <v>158</v>
      </c>
      <c r="M17" s="23"/>
      <c r="N17" s="152">
        <v>165</v>
      </c>
      <c r="O17" s="23"/>
      <c r="P17" s="203">
        <v>146</v>
      </c>
      <c r="Q17" s="23"/>
      <c r="R17" s="198">
        <v>161</v>
      </c>
      <c r="S17" s="23"/>
      <c r="T17" s="204">
        <v>159</v>
      </c>
      <c r="U17" s="200">
        <v>1000</v>
      </c>
      <c r="V17" s="46"/>
      <c r="W17" s="201"/>
      <c r="X17" s="46"/>
      <c r="Y17" s="315">
        <v>643</v>
      </c>
      <c r="Z17" s="23"/>
      <c r="AA17" s="316"/>
    </row>
    <row r="18" spans="1:27" s="137" customFormat="1" x14ac:dyDescent="0.3">
      <c r="A18" s="72" t="s">
        <v>273</v>
      </c>
      <c r="B18" s="47"/>
      <c r="C18" s="47"/>
      <c r="D18" s="77"/>
      <c r="E18" s="23"/>
      <c r="F18" s="77"/>
      <c r="G18" s="77"/>
      <c r="H18" s="23"/>
      <c r="I18" s="23"/>
      <c r="J18" s="23"/>
      <c r="K18" s="23"/>
      <c r="L18" s="79"/>
      <c r="M18" s="23"/>
      <c r="N18" s="79"/>
      <c r="O18" s="23"/>
      <c r="P18" s="23"/>
      <c r="Q18" s="23"/>
      <c r="R18" s="23"/>
      <c r="S18" s="23"/>
      <c r="T18" s="23"/>
      <c r="U18" s="33"/>
      <c r="V18" s="46"/>
      <c r="W18" s="46"/>
      <c r="X18" s="46"/>
      <c r="Y18" s="23"/>
      <c r="Z18" s="23"/>
      <c r="AA18" s="23"/>
    </row>
    <row r="19" spans="1:27" x14ac:dyDescent="0.3">
      <c r="A19" s="96" t="s">
        <v>17</v>
      </c>
      <c r="B19" s="179" t="s">
        <v>71</v>
      </c>
      <c r="C19" s="179" t="s">
        <v>240</v>
      </c>
      <c r="D19" s="98">
        <f>H19/U19</f>
        <v>1.0833333333333333</v>
      </c>
      <c r="E19" s="102">
        <v>476</v>
      </c>
      <c r="F19" s="157">
        <f>E19/600</f>
        <v>0.79333333333333333</v>
      </c>
      <c r="G19" s="77"/>
      <c r="H19" s="158">
        <f>SUM(J19,L19,N19,P19,R19,T19)</f>
        <v>650</v>
      </c>
      <c r="I19" s="23"/>
      <c r="J19" s="160">
        <v>152</v>
      </c>
      <c r="K19" s="23"/>
      <c r="L19" s="160">
        <v>160</v>
      </c>
      <c r="M19" s="23"/>
      <c r="N19" s="188"/>
      <c r="O19" s="23"/>
      <c r="P19" s="188">
        <v>164</v>
      </c>
      <c r="Q19" s="23"/>
      <c r="R19" s="188"/>
      <c r="S19" s="23"/>
      <c r="T19" s="189">
        <v>174</v>
      </c>
      <c r="U19" s="183">
        <v>600</v>
      </c>
      <c r="V19" s="46"/>
      <c r="W19" s="192"/>
      <c r="X19" s="46"/>
      <c r="Y19" s="311">
        <v>650</v>
      </c>
      <c r="Z19" s="23"/>
      <c r="AA19" s="312" t="s">
        <v>296</v>
      </c>
    </row>
    <row r="20" spans="1:27" x14ac:dyDescent="0.3">
      <c r="A20" s="83" t="s">
        <v>18</v>
      </c>
      <c r="B20" s="177" t="s">
        <v>81</v>
      </c>
      <c r="C20" s="180" t="s">
        <v>82</v>
      </c>
      <c r="D20" s="85">
        <f>H20/U20</f>
        <v>0.96625000000000005</v>
      </c>
      <c r="E20" s="91">
        <v>616</v>
      </c>
      <c r="F20" s="123">
        <f>E20/800</f>
        <v>0.77</v>
      </c>
      <c r="G20" s="77"/>
      <c r="H20" s="125">
        <f>SUM(J20,L20,N20,P20,R20,T20)</f>
        <v>773</v>
      </c>
      <c r="I20" s="23"/>
      <c r="J20" s="129">
        <v>138</v>
      </c>
      <c r="K20" s="23"/>
      <c r="L20" s="131">
        <v>152</v>
      </c>
      <c r="M20" s="23"/>
      <c r="N20" s="127">
        <v>169</v>
      </c>
      <c r="O20" s="23"/>
      <c r="P20" s="187"/>
      <c r="Q20" s="23"/>
      <c r="R20" s="187">
        <v>157</v>
      </c>
      <c r="S20" s="23"/>
      <c r="T20" s="191">
        <v>157</v>
      </c>
      <c r="U20" s="184">
        <v>800</v>
      </c>
      <c r="V20" s="46"/>
      <c r="W20" s="193"/>
      <c r="X20" s="46"/>
      <c r="Y20" s="313">
        <v>635</v>
      </c>
      <c r="Z20" s="23"/>
      <c r="AA20" s="314" t="s">
        <v>297</v>
      </c>
    </row>
    <row r="21" spans="1:27" x14ac:dyDescent="0.3">
      <c r="A21" s="83" t="s">
        <v>19</v>
      </c>
      <c r="B21" s="177" t="s">
        <v>100</v>
      </c>
      <c r="C21" s="177" t="s">
        <v>101</v>
      </c>
      <c r="D21" s="85">
        <f>H21/U21</f>
        <v>1.0166666666666666</v>
      </c>
      <c r="E21" s="91">
        <v>451</v>
      </c>
      <c r="F21" s="123">
        <f>E21/600</f>
        <v>0.75166666666666671</v>
      </c>
      <c r="G21" s="77"/>
      <c r="H21" s="125">
        <f>SUM(J21,L21,N21,P21,R21,T21)</f>
        <v>610</v>
      </c>
      <c r="I21" s="23"/>
      <c r="J21" s="127">
        <v>158</v>
      </c>
      <c r="K21" s="23"/>
      <c r="L21" s="127">
        <v>152</v>
      </c>
      <c r="M21" s="23"/>
      <c r="N21" s="187"/>
      <c r="O21" s="23"/>
      <c r="P21" s="187">
        <v>141</v>
      </c>
      <c r="Q21" s="23"/>
      <c r="R21" s="187"/>
      <c r="S21" s="23"/>
      <c r="T21" s="191">
        <v>159</v>
      </c>
      <c r="U21" s="184">
        <v>600</v>
      </c>
      <c r="V21" s="46"/>
      <c r="W21" s="193"/>
      <c r="X21" s="46"/>
      <c r="Y21" s="313">
        <v>610</v>
      </c>
      <c r="Z21" s="23"/>
      <c r="AA21" s="314"/>
    </row>
    <row r="22" spans="1:27" x14ac:dyDescent="0.3">
      <c r="A22" s="144" t="s">
        <v>20</v>
      </c>
      <c r="B22" s="202" t="s">
        <v>179</v>
      </c>
      <c r="C22" s="202" t="s">
        <v>180</v>
      </c>
      <c r="D22" s="146">
        <f>H22/U22</f>
        <v>0.84499999999999997</v>
      </c>
      <c r="E22" s="155">
        <v>572</v>
      </c>
      <c r="F22" s="148">
        <f>E22/800</f>
        <v>0.71499999999999997</v>
      </c>
      <c r="G22" s="77"/>
      <c r="H22" s="149">
        <f>SUM(J22,L22,N22,P22,R22,T22)</f>
        <v>845</v>
      </c>
      <c r="I22" s="23"/>
      <c r="J22" s="198">
        <v>134</v>
      </c>
      <c r="K22" s="23"/>
      <c r="L22" s="152">
        <v>138</v>
      </c>
      <c r="M22" s="23"/>
      <c r="N22" s="152">
        <v>171</v>
      </c>
      <c r="O22" s="23"/>
      <c r="P22" s="203">
        <v>124</v>
      </c>
      <c r="Q22" s="46"/>
      <c r="R22" s="203">
        <v>129</v>
      </c>
      <c r="S22" s="46"/>
      <c r="T22" s="204">
        <v>149</v>
      </c>
      <c r="U22" s="200">
        <v>1000</v>
      </c>
      <c r="V22" s="46"/>
      <c r="W22" s="201"/>
      <c r="X22" s="46"/>
      <c r="Y22" s="315">
        <v>592</v>
      </c>
      <c r="Z22" s="23"/>
      <c r="AA22" s="316"/>
    </row>
    <row r="23" spans="1:27" s="137" customFormat="1" x14ac:dyDescent="0.3">
      <c r="A23" s="72" t="s">
        <v>274</v>
      </c>
      <c r="B23" s="47"/>
      <c r="C23" s="47"/>
      <c r="D23" s="77"/>
      <c r="E23" s="23"/>
      <c r="F23" s="77"/>
      <c r="G23" s="77"/>
      <c r="H23" s="23"/>
      <c r="I23" s="23"/>
      <c r="J23" s="23"/>
      <c r="K23" s="23"/>
      <c r="L23" s="79"/>
      <c r="M23" s="23"/>
      <c r="N23" s="79"/>
      <c r="O23" s="23"/>
      <c r="P23" s="23"/>
      <c r="Q23" s="46"/>
      <c r="R23" s="23"/>
      <c r="S23" s="46"/>
      <c r="T23" s="23"/>
      <c r="U23" s="33"/>
      <c r="V23" s="46"/>
      <c r="W23" s="46"/>
      <c r="X23" s="46"/>
      <c r="Y23" s="23"/>
      <c r="Z23" s="23"/>
      <c r="AA23" s="23"/>
    </row>
    <row r="24" spans="1:27" x14ac:dyDescent="0.3">
      <c r="A24" s="96" t="s">
        <v>17</v>
      </c>
      <c r="B24" s="164" t="s">
        <v>247</v>
      </c>
      <c r="C24" s="240" t="s">
        <v>248</v>
      </c>
      <c r="D24" s="98">
        <f>H24/U24</f>
        <v>1.0616666666666668</v>
      </c>
      <c r="E24" s="102">
        <v>472</v>
      </c>
      <c r="F24" s="157">
        <f>E24/600</f>
        <v>0.78666666666666663</v>
      </c>
      <c r="G24" s="77"/>
      <c r="H24" s="158">
        <f>SUM(J24,L24,N24,P24,R24,T24)</f>
        <v>637</v>
      </c>
      <c r="I24" s="23"/>
      <c r="J24" s="160">
        <v>142</v>
      </c>
      <c r="K24" s="23"/>
      <c r="L24" s="160">
        <v>156</v>
      </c>
      <c r="M24" s="23"/>
      <c r="N24" s="188"/>
      <c r="O24" s="23"/>
      <c r="P24" s="188"/>
      <c r="Q24" s="46"/>
      <c r="R24" s="188">
        <v>174</v>
      </c>
      <c r="S24" s="46"/>
      <c r="T24" s="207">
        <v>165</v>
      </c>
      <c r="U24" s="183">
        <v>600</v>
      </c>
      <c r="V24" s="46"/>
      <c r="W24" s="192"/>
      <c r="X24" s="46"/>
      <c r="Y24" s="311">
        <v>637</v>
      </c>
      <c r="Z24" s="23"/>
      <c r="AA24" s="312" t="s">
        <v>296</v>
      </c>
    </row>
    <row r="25" spans="1:27" x14ac:dyDescent="0.3">
      <c r="A25" s="83" t="s">
        <v>18</v>
      </c>
      <c r="B25" s="180" t="s">
        <v>98</v>
      </c>
      <c r="C25" s="180" t="s">
        <v>143</v>
      </c>
      <c r="D25" s="85">
        <f>H25/U25</f>
        <v>0.70699999999999996</v>
      </c>
      <c r="E25" s="91">
        <v>575</v>
      </c>
      <c r="F25" s="123">
        <f>E25/800</f>
        <v>0.71875</v>
      </c>
      <c r="G25" s="77"/>
      <c r="H25" s="125">
        <f>SUM(J25,L25,N25,P25,R25,T25)</f>
        <v>707</v>
      </c>
      <c r="I25" s="23"/>
      <c r="J25" s="129">
        <v>132</v>
      </c>
      <c r="K25" s="23"/>
      <c r="L25" s="127">
        <v>138</v>
      </c>
      <c r="M25" s="23"/>
      <c r="N25" s="127">
        <v>154</v>
      </c>
      <c r="O25" s="23"/>
      <c r="P25" s="187">
        <v>140</v>
      </c>
      <c r="Q25" s="46"/>
      <c r="R25" s="187">
        <v>143</v>
      </c>
      <c r="S25" s="46"/>
      <c r="T25" s="191"/>
      <c r="U25" s="184">
        <v>1000</v>
      </c>
      <c r="V25" s="46"/>
      <c r="W25" s="193"/>
      <c r="X25" s="46"/>
      <c r="Y25" s="313">
        <v>575</v>
      </c>
      <c r="Z25" s="23"/>
      <c r="AA25" s="314" t="s">
        <v>297</v>
      </c>
    </row>
    <row r="26" spans="1:27" s="137" customFormat="1" x14ac:dyDescent="0.3">
      <c r="A26" s="72" t="s">
        <v>275</v>
      </c>
      <c r="B26" s="47"/>
      <c r="C26" s="47"/>
      <c r="D26" s="77"/>
      <c r="E26" s="23"/>
      <c r="F26" s="77"/>
      <c r="G26" s="77"/>
      <c r="H26" s="23"/>
      <c r="I26" s="23"/>
      <c r="J26" s="79"/>
      <c r="K26" s="23"/>
      <c r="L26" s="23"/>
      <c r="M26" s="23"/>
      <c r="N26" s="79"/>
      <c r="O26" s="23"/>
      <c r="P26" s="23"/>
      <c r="Q26" s="23"/>
      <c r="R26" s="23"/>
      <c r="S26" s="23"/>
      <c r="T26" s="23"/>
      <c r="U26" s="33"/>
      <c r="V26" s="46"/>
      <c r="W26" s="46"/>
      <c r="X26" s="46"/>
      <c r="Y26" s="23"/>
      <c r="Z26" s="23"/>
      <c r="AA26" s="23"/>
    </row>
    <row r="27" spans="1:27" x14ac:dyDescent="0.3">
      <c r="A27" s="96" t="s">
        <v>17</v>
      </c>
      <c r="B27" s="179" t="s">
        <v>168</v>
      </c>
      <c r="C27" s="179" t="s">
        <v>166</v>
      </c>
      <c r="D27" s="98">
        <f>H27/U27</f>
        <v>0.83699999999999997</v>
      </c>
      <c r="E27" s="102">
        <v>584</v>
      </c>
      <c r="F27" s="157">
        <f>E27/800</f>
        <v>0.73</v>
      </c>
      <c r="G27" s="77"/>
      <c r="H27" s="158">
        <f>SUM(J27,L27,N27,P27,R27,T27)</f>
        <v>837</v>
      </c>
      <c r="I27" s="23"/>
      <c r="J27" s="160">
        <v>147</v>
      </c>
      <c r="K27" s="23"/>
      <c r="L27" s="173">
        <v>139</v>
      </c>
      <c r="M27" s="23"/>
      <c r="N27" s="160">
        <v>142</v>
      </c>
      <c r="O27" s="23"/>
      <c r="P27" s="173">
        <v>106</v>
      </c>
      <c r="Q27" s="46"/>
      <c r="R27" s="188">
        <v>156</v>
      </c>
      <c r="S27" s="46"/>
      <c r="T27" s="189">
        <v>147</v>
      </c>
      <c r="U27" s="183">
        <v>1000</v>
      </c>
      <c r="V27" s="46"/>
      <c r="W27" s="192"/>
      <c r="X27" s="46"/>
      <c r="Y27" s="311">
        <v>592</v>
      </c>
      <c r="Z27" s="23"/>
      <c r="AA27" s="312" t="s">
        <v>296</v>
      </c>
    </row>
    <row r="28" spans="1:27" x14ac:dyDescent="0.3">
      <c r="A28" s="83" t="s">
        <v>18</v>
      </c>
      <c r="B28" s="104" t="s">
        <v>256</v>
      </c>
      <c r="C28" s="180" t="s">
        <v>257</v>
      </c>
      <c r="D28" s="85">
        <f>H28/U28</f>
        <v>0.86</v>
      </c>
      <c r="E28" s="91">
        <v>555</v>
      </c>
      <c r="F28" s="123">
        <f>E28/800</f>
        <v>0.69374999999999998</v>
      </c>
      <c r="G28" s="77"/>
      <c r="H28" s="125">
        <f>SUM(J28,L28,N28,P28,R28,T28)</f>
        <v>688</v>
      </c>
      <c r="I28" s="23"/>
      <c r="J28" s="127">
        <v>130</v>
      </c>
      <c r="K28" s="23"/>
      <c r="L28" s="187"/>
      <c r="M28" s="23"/>
      <c r="N28" s="127">
        <v>151</v>
      </c>
      <c r="O28" s="23"/>
      <c r="P28" s="187">
        <v>136</v>
      </c>
      <c r="Q28" s="46"/>
      <c r="R28" s="187">
        <v>138</v>
      </c>
      <c r="S28" s="46"/>
      <c r="T28" s="330">
        <v>133</v>
      </c>
      <c r="U28" s="184">
        <v>800</v>
      </c>
      <c r="V28" s="46"/>
      <c r="W28" s="193"/>
      <c r="X28" s="46"/>
      <c r="Y28" s="313">
        <v>555</v>
      </c>
      <c r="Z28" s="23"/>
      <c r="AA28" s="314" t="s">
        <v>297</v>
      </c>
    </row>
    <row r="29" spans="1:27" x14ac:dyDescent="0.3">
      <c r="A29" s="83" t="s">
        <v>19</v>
      </c>
      <c r="B29" s="104" t="s">
        <v>268</v>
      </c>
      <c r="C29" s="180" t="s">
        <v>255</v>
      </c>
      <c r="D29" s="85">
        <f>H29/U29</f>
        <v>0.69374999999999998</v>
      </c>
      <c r="E29" s="91">
        <v>555</v>
      </c>
      <c r="F29" s="123">
        <f>E29/800</f>
        <v>0.69374999999999998</v>
      </c>
      <c r="G29" s="77"/>
      <c r="H29" s="125">
        <f>SUM(J29,L29,N29,P29,R29,T29)</f>
        <v>555</v>
      </c>
      <c r="I29" s="23"/>
      <c r="J29" s="127">
        <v>140</v>
      </c>
      <c r="K29" s="23"/>
      <c r="L29" s="187">
        <v>129</v>
      </c>
      <c r="M29" s="23"/>
      <c r="N29" s="127">
        <v>148</v>
      </c>
      <c r="O29" s="23"/>
      <c r="P29" s="187">
        <v>138</v>
      </c>
      <c r="Q29" s="46"/>
      <c r="R29" s="187"/>
      <c r="S29" s="46"/>
      <c r="T29" s="190"/>
      <c r="U29" s="184">
        <v>800</v>
      </c>
      <c r="V29" s="46"/>
      <c r="W29" s="193"/>
      <c r="X29" s="46"/>
      <c r="Y29" s="313">
        <v>555</v>
      </c>
      <c r="Z29" s="23"/>
      <c r="AA29" s="314"/>
    </row>
    <row r="30" spans="1:27" x14ac:dyDescent="0.3">
      <c r="A30" s="83" t="s">
        <v>20</v>
      </c>
      <c r="B30" s="177" t="s">
        <v>164</v>
      </c>
      <c r="C30" s="177" t="s">
        <v>165</v>
      </c>
      <c r="D30" s="85">
        <f>H30/U30</f>
        <v>0.65874999999999995</v>
      </c>
      <c r="E30" s="91">
        <v>527</v>
      </c>
      <c r="F30" s="123">
        <f>E30/800</f>
        <v>0.65874999999999995</v>
      </c>
      <c r="G30" s="77"/>
      <c r="H30" s="125">
        <f>SUM(J30,L30,N30,P30,R30,T30)</f>
        <v>527</v>
      </c>
      <c r="I30" s="23"/>
      <c r="J30" s="127">
        <v>133</v>
      </c>
      <c r="K30" s="23"/>
      <c r="L30" s="187">
        <v>128</v>
      </c>
      <c r="M30" s="23"/>
      <c r="N30" s="127">
        <v>143</v>
      </c>
      <c r="O30" s="23"/>
      <c r="P30" s="187">
        <v>123</v>
      </c>
      <c r="Q30" s="46"/>
      <c r="R30" s="187"/>
      <c r="S30" s="46"/>
      <c r="T30" s="191"/>
      <c r="U30" s="184">
        <v>800</v>
      </c>
      <c r="V30" s="46"/>
      <c r="W30" s="193"/>
      <c r="X30" s="46"/>
      <c r="Y30" s="313">
        <v>527</v>
      </c>
      <c r="Z30" s="23"/>
      <c r="AA30" s="314"/>
    </row>
    <row r="31" spans="1:27" x14ac:dyDescent="0.3">
      <c r="A31" s="72"/>
      <c r="B31" s="47"/>
      <c r="C31" s="48"/>
      <c r="D31" s="38"/>
      <c r="E31" s="23"/>
      <c r="F31" s="77"/>
      <c r="G31" s="77"/>
      <c r="H31" s="23"/>
      <c r="I31" s="23"/>
      <c r="J31" s="79"/>
      <c r="K31" s="23"/>
      <c r="L31" s="23"/>
      <c r="M31" s="23"/>
      <c r="N31" s="79"/>
      <c r="O31" s="23"/>
      <c r="P31" s="23"/>
      <c r="Q31" s="23"/>
      <c r="R31" s="23"/>
      <c r="S31" s="23"/>
      <c r="T31" s="23"/>
      <c r="U31" s="33"/>
      <c r="V31" s="46"/>
      <c r="W31" s="26"/>
      <c r="X31" s="46"/>
      <c r="Y31" s="26"/>
      <c r="Z31" s="46"/>
      <c r="AA31" s="26"/>
    </row>
  </sheetData>
  <sortState xmlns:xlrd2="http://schemas.microsoft.com/office/spreadsheetml/2017/richdata2" ref="B24:AA25">
    <sortCondition descending="1" ref="Y24:Y25"/>
  </sortState>
  <mergeCells count="1">
    <mergeCell ref="D1:AA1"/>
  </mergeCells>
  <phoneticPr fontId="15" type="noConversion"/>
  <pageMargins left="0.7" right="0.7" top="0.75" bottom="0.75" header="0.3" footer="0.3"/>
  <pageSetup scale="70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AA55"/>
  <sheetViews>
    <sheetView zoomScale="70" zoomScaleNormal="70" workbookViewId="0">
      <pane ySplit="3" topLeftCell="A4" activePane="bottomLeft" state="frozen"/>
      <selection pane="bottomLeft" activeCell="T11" sqref="T11"/>
    </sheetView>
  </sheetViews>
  <sheetFormatPr defaultColWidth="9.140625" defaultRowHeight="18.75" x14ac:dyDescent="0.3"/>
  <cols>
    <col min="1" max="1" width="14.5703125" style="19" customWidth="1"/>
    <col min="2" max="2" width="18" style="13" customWidth="1"/>
    <col min="3" max="3" width="20" style="13" customWidth="1"/>
    <col min="4" max="6" width="13.42578125" style="24" hidden="1" customWidth="1"/>
    <col min="7" max="7" width="3" style="194" hidden="1" customWidth="1"/>
    <col min="8" max="8" width="13.5703125" style="30" hidden="1" customWidth="1"/>
    <col min="9" max="9" width="3" style="138" customWidth="1"/>
    <col min="10" max="10" width="11.7109375" style="54" customWidth="1"/>
    <col min="11" max="11" width="3" style="55" customWidth="1"/>
    <col min="12" max="12" width="11.7109375" style="54" customWidth="1"/>
    <col min="13" max="13" width="3" style="55" customWidth="1"/>
    <col min="14" max="14" width="11.7109375" style="54" customWidth="1"/>
    <col min="15" max="15" width="3" style="55" customWidth="1"/>
    <col min="16" max="16" width="11.7109375" style="12" customWidth="1"/>
    <col min="17" max="17" width="3" style="194" customWidth="1"/>
    <col min="18" max="18" width="11.7109375" style="12" customWidth="1"/>
    <col min="19" max="19" width="3" style="137" customWidth="1"/>
    <col min="20" max="20" width="13.85546875" style="12" customWidth="1"/>
    <col min="21" max="21" width="9.140625" style="19" hidden="1" customWidth="1"/>
    <col min="22" max="22" width="2.85546875" style="137" customWidth="1"/>
    <col min="23" max="23" width="20.42578125" style="19" hidden="1" customWidth="1"/>
    <col min="24" max="24" width="2.85546875" style="137" hidden="1" customWidth="1"/>
    <col min="25" max="25" width="16.140625" style="19" customWidth="1"/>
    <col min="26" max="26" width="2.85546875" style="137" customWidth="1"/>
    <col min="27" max="28" width="9.140625" style="19" customWidth="1"/>
    <col min="29" max="16384" width="9.140625" style="19"/>
  </cols>
  <sheetData>
    <row r="1" spans="1:27" ht="33.75" customHeight="1" thickBot="1" x14ac:dyDescent="0.3">
      <c r="A1" s="228" t="s">
        <v>283</v>
      </c>
      <c r="B1" s="229"/>
      <c r="C1" s="237"/>
      <c r="D1" s="341" t="s">
        <v>284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2"/>
    </row>
    <row r="2" spans="1:27" ht="15.75" customHeight="1" x14ac:dyDescent="0.3">
      <c r="A2" s="293"/>
      <c r="B2" s="275"/>
      <c r="C2" s="290"/>
      <c r="D2" s="1" t="s">
        <v>11</v>
      </c>
      <c r="E2" s="275" t="s">
        <v>291</v>
      </c>
      <c r="F2" s="278" t="s">
        <v>291</v>
      </c>
      <c r="G2" s="136"/>
      <c r="H2" s="3" t="s">
        <v>7</v>
      </c>
      <c r="I2" s="136"/>
      <c r="J2" s="52" t="s">
        <v>4</v>
      </c>
      <c r="K2" s="139"/>
      <c r="L2" s="52" t="s">
        <v>5</v>
      </c>
      <c r="M2" s="139"/>
      <c r="N2" s="52" t="s">
        <v>6</v>
      </c>
      <c r="O2" s="139"/>
      <c r="P2" s="1" t="s">
        <v>8</v>
      </c>
      <c r="Q2" s="136"/>
      <c r="R2" s="22" t="s">
        <v>9</v>
      </c>
      <c r="S2" s="136"/>
      <c r="T2" s="41" t="s">
        <v>31</v>
      </c>
      <c r="U2" s="13"/>
      <c r="V2" s="46"/>
      <c r="W2" s="35"/>
      <c r="X2" s="46"/>
      <c r="Y2" s="35"/>
      <c r="Z2" s="46"/>
      <c r="AA2" s="35"/>
    </row>
    <row r="3" spans="1:27" ht="19.5" thickBot="1" x14ac:dyDescent="0.35">
      <c r="A3" s="294"/>
      <c r="B3" s="292"/>
      <c r="C3" s="4"/>
      <c r="D3" s="7" t="s">
        <v>10</v>
      </c>
      <c r="E3" s="280" t="s">
        <v>47</v>
      </c>
      <c r="F3" s="291" t="s">
        <v>10</v>
      </c>
      <c r="G3" s="6"/>
      <c r="H3" s="5" t="s">
        <v>32</v>
      </c>
      <c r="I3" s="6"/>
      <c r="J3" s="218" t="s">
        <v>0</v>
      </c>
      <c r="K3" s="60"/>
      <c r="L3" s="218" t="s">
        <v>1</v>
      </c>
      <c r="M3" s="60"/>
      <c r="N3" s="218" t="s">
        <v>2</v>
      </c>
      <c r="O3" s="60"/>
      <c r="P3" s="215" t="s">
        <v>12</v>
      </c>
      <c r="Q3" s="6"/>
      <c r="R3" s="215" t="s">
        <v>1</v>
      </c>
      <c r="S3" s="6"/>
      <c r="T3" s="226" t="s">
        <v>0</v>
      </c>
      <c r="U3" s="4"/>
      <c r="V3" s="34"/>
      <c r="W3" s="174" t="s">
        <v>15</v>
      </c>
      <c r="X3" s="76"/>
      <c r="Y3" s="174" t="s">
        <v>16</v>
      </c>
      <c r="Z3" s="6"/>
      <c r="AA3" s="174" t="s">
        <v>14</v>
      </c>
    </row>
    <row r="4" spans="1:27" ht="19.5" thickTop="1" x14ac:dyDescent="0.3">
      <c r="A4" s="96" t="s">
        <v>40</v>
      </c>
      <c r="B4" s="97" t="s">
        <v>112</v>
      </c>
      <c r="C4" s="97" t="s">
        <v>113</v>
      </c>
      <c r="D4" s="98">
        <f>H4/U4</f>
        <v>1.0666666666666667</v>
      </c>
      <c r="E4" s="108">
        <v>276</v>
      </c>
      <c r="F4" s="157">
        <f>E4/300</f>
        <v>0.92</v>
      </c>
      <c r="G4" s="77"/>
      <c r="H4" s="158">
        <f>SUM(J4,L4,N4, P4,R4,T4)</f>
        <v>400</v>
      </c>
      <c r="I4" s="23"/>
      <c r="J4" s="173">
        <v>56</v>
      </c>
      <c r="K4" s="62"/>
      <c r="L4" s="163">
        <v>69</v>
      </c>
      <c r="M4" s="62"/>
      <c r="N4" s="163">
        <v>72</v>
      </c>
      <c r="O4" s="62"/>
      <c r="P4" s="350">
        <v>70</v>
      </c>
      <c r="Q4" s="23"/>
      <c r="R4" s="173">
        <v>65</v>
      </c>
      <c r="S4" s="23"/>
      <c r="T4" s="189">
        <v>68</v>
      </c>
      <c r="U4" s="182">
        <v>375</v>
      </c>
      <c r="V4" s="46"/>
      <c r="W4" s="192"/>
      <c r="X4" s="46"/>
      <c r="Y4" s="311">
        <v>279</v>
      </c>
      <c r="Z4" s="23"/>
      <c r="AA4" s="312" t="s">
        <v>294</v>
      </c>
    </row>
    <row r="5" spans="1:27" x14ac:dyDescent="0.3">
      <c r="A5" s="144" t="s">
        <v>41</v>
      </c>
      <c r="B5" s="154" t="s">
        <v>244</v>
      </c>
      <c r="C5" s="154" t="s">
        <v>245</v>
      </c>
      <c r="D5" s="146">
        <f>H5/U5</f>
        <v>1.0640000000000001</v>
      </c>
      <c r="E5" s="155">
        <v>275</v>
      </c>
      <c r="F5" s="148">
        <f>E5/300</f>
        <v>0.91666666666666663</v>
      </c>
      <c r="G5" s="77"/>
      <c r="H5" s="149">
        <f>SUM(J5,L5,N5, P5,R5,T5)</f>
        <v>399</v>
      </c>
      <c r="I5" s="23"/>
      <c r="J5" s="203">
        <v>59</v>
      </c>
      <c r="K5" s="62"/>
      <c r="L5" s="150">
        <v>66</v>
      </c>
      <c r="M5" s="62"/>
      <c r="N5" s="150">
        <v>71</v>
      </c>
      <c r="O5" s="62"/>
      <c r="P5" s="351">
        <v>70</v>
      </c>
      <c r="Q5" s="33"/>
      <c r="R5" s="351">
        <v>68</v>
      </c>
      <c r="S5" s="46"/>
      <c r="T5" s="333">
        <v>65</v>
      </c>
      <c r="U5" s="232">
        <v>375</v>
      </c>
      <c r="V5" s="46"/>
      <c r="W5" s="201"/>
      <c r="X5" s="46"/>
      <c r="Y5" s="315">
        <v>275</v>
      </c>
      <c r="Z5" s="23"/>
      <c r="AA5" s="316" t="s">
        <v>41</v>
      </c>
    </row>
    <row r="6" spans="1:27" s="137" customFormat="1" x14ac:dyDescent="0.3">
      <c r="A6" s="211" t="s">
        <v>279</v>
      </c>
      <c r="B6" s="9"/>
      <c r="C6" s="9"/>
      <c r="D6" s="77"/>
      <c r="E6" s="23"/>
      <c r="F6" s="77"/>
      <c r="G6" s="77"/>
      <c r="H6" s="23"/>
      <c r="I6" s="23"/>
      <c r="J6" s="62"/>
      <c r="K6" s="62"/>
      <c r="L6" s="79"/>
      <c r="M6" s="62"/>
      <c r="N6" s="79"/>
      <c r="O6" s="62"/>
      <c r="P6" s="23"/>
      <c r="Q6" s="33"/>
      <c r="R6" s="23"/>
      <c r="S6" s="46"/>
      <c r="T6" s="23"/>
      <c r="U6" s="23"/>
      <c r="V6" s="46"/>
      <c r="W6" s="46"/>
      <c r="X6" s="46"/>
      <c r="Y6" s="23"/>
      <c r="Z6" s="23"/>
      <c r="AA6" s="23"/>
    </row>
    <row r="7" spans="1:27" x14ac:dyDescent="0.3">
      <c r="A7" s="96" t="s">
        <v>17</v>
      </c>
      <c r="B7" s="164" t="s">
        <v>193</v>
      </c>
      <c r="C7" s="164" t="s">
        <v>194</v>
      </c>
      <c r="D7" s="98">
        <f>H7/U7</f>
        <v>1.0506666666666666</v>
      </c>
      <c r="E7" s="102">
        <v>272</v>
      </c>
      <c r="F7" s="157">
        <f>E7/300</f>
        <v>0.90666666666666662</v>
      </c>
      <c r="G7" s="77"/>
      <c r="H7" s="158">
        <f>SUM(J7,L7,N7, P7,R7,T7)</f>
        <v>394</v>
      </c>
      <c r="I7" s="23"/>
      <c r="J7" s="173">
        <v>54</v>
      </c>
      <c r="K7" s="62"/>
      <c r="L7" s="163">
        <v>69</v>
      </c>
      <c r="M7" s="62"/>
      <c r="N7" s="163">
        <v>67</v>
      </c>
      <c r="O7" s="62"/>
      <c r="P7" s="173">
        <v>67</v>
      </c>
      <c r="Q7" s="33"/>
      <c r="R7" s="350">
        <v>69</v>
      </c>
      <c r="S7" s="46"/>
      <c r="T7" s="189">
        <v>68</v>
      </c>
      <c r="U7" s="182">
        <v>375</v>
      </c>
      <c r="V7" s="46"/>
      <c r="W7" s="192"/>
      <c r="X7" s="46"/>
      <c r="Y7" s="311">
        <v>273</v>
      </c>
      <c r="Z7" s="23"/>
      <c r="AA7" s="312" t="s">
        <v>318</v>
      </c>
    </row>
    <row r="8" spans="1:27" x14ac:dyDescent="0.3">
      <c r="A8" s="83" t="s">
        <v>18</v>
      </c>
      <c r="B8" s="84" t="s">
        <v>92</v>
      </c>
      <c r="C8" s="84" t="s">
        <v>91</v>
      </c>
      <c r="D8" s="85">
        <f>H8/U8</f>
        <v>1.1599999999999999</v>
      </c>
      <c r="E8" s="87">
        <v>196</v>
      </c>
      <c r="F8" s="123">
        <f>E8/225</f>
        <v>0.87111111111111106</v>
      </c>
      <c r="G8" s="77"/>
      <c r="H8" s="125">
        <f>SUM(J8,L8,N8, P8,R8,T8)</f>
        <v>261</v>
      </c>
      <c r="I8" s="23"/>
      <c r="J8" s="128"/>
      <c r="K8" s="62"/>
      <c r="L8" s="131">
        <v>64</v>
      </c>
      <c r="M8" s="62"/>
      <c r="N8" s="131">
        <v>68</v>
      </c>
      <c r="O8" s="62"/>
      <c r="P8" s="352">
        <v>64</v>
      </c>
      <c r="Q8" s="23"/>
      <c r="R8" s="352"/>
      <c r="S8" s="23"/>
      <c r="T8" s="191">
        <v>65</v>
      </c>
      <c r="U8" s="181">
        <v>225</v>
      </c>
      <c r="V8" s="46"/>
      <c r="W8" s="193"/>
      <c r="X8" s="46"/>
      <c r="Y8" s="313">
        <v>261</v>
      </c>
      <c r="Z8" s="23"/>
      <c r="AA8" s="314" t="s">
        <v>319</v>
      </c>
    </row>
    <row r="9" spans="1:27" x14ac:dyDescent="0.3">
      <c r="A9" s="83" t="s">
        <v>19</v>
      </c>
      <c r="B9" s="84" t="s">
        <v>115</v>
      </c>
      <c r="C9" s="84" t="s">
        <v>140</v>
      </c>
      <c r="D9" s="85">
        <f>H9/U9</f>
        <v>1.03</v>
      </c>
      <c r="E9" s="91">
        <v>246</v>
      </c>
      <c r="F9" s="123">
        <f>E9/300</f>
        <v>0.82</v>
      </c>
      <c r="G9" s="77"/>
      <c r="H9" s="125">
        <f>SUM(J9,L9,N9, P9,R9,T9)</f>
        <v>309</v>
      </c>
      <c r="I9" s="23"/>
      <c r="J9" s="129">
        <v>51</v>
      </c>
      <c r="K9" s="62"/>
      <c r="L9" s="131">
        <v>62</v>
      </c>
      <c r="M9" s="62"/>
      <c r="N9" s="131">
        <v>66</v>
      </c>
      <c r="O9" s="62"/>
      <c r="P9" s="352"/>
      <c r="Q9" s="33"/>
      <c r="R9" s="352">
        <v>67</v>
      </c>
      <c r="S9" s="46"/>
      <c r="T9" s="191">
        <v>63</v>
      </c>
      <c r="U9" s="181">
        <v>300</v>
      </c>
      <c r="V9" s="46"/>
      <c r="W9" s="193"/>
      <c r="X9" s="46"/>
      <c r="Y9" s="313">
        <v>258</v>
      </c>
      <c r="Z9" s="23"/>
      <c r="AA9" s="314"/>
    </row>
    <row r="10" spans="1:27" x14ac:dyDescent="0.3">
      <c r="A10" s="83" t="s">
        <v>20</v>
      </c>
      <c r="B10" s="104" t="s">
        <v>156</v>
      </c>
      <c r="C10" s="104" t="s">
        <v>157</v>
      </c>
      <c r="D10" s="85">
        <f>H10/U10</f>
        <v>0.72533333333333339</v>
      </c>
      <c r="E10" s="91">
        <v>243</v>
      </c>
      <c r="F10" s="123">
        <f>E10/300</f>
        <v>0.81</v>
      </c>
      <c r="G10" s="77"/>
      <c r="H10" s="125">
        <f>SUM(J10,L10,N10, P10,R10,T10)</f>
        <v>272</v>
      </c>
      <c r="I10" s="23"/>
      <c r="J10" s="129">
        <v>29</v>
      </c>
      <c r="K10" s="62"/>
      <c r="L10" s="131">
        <v>60</v>
      </c>
      <c r="M10" s="62"/>
      <c r="N10" s="131">
        <v>69</v>
      </c>
      <c r="O10" s="62"/>
      <c r="P10" s="352">
        <v>52</v>
      </c>
      <c r="Q10" s="33"/>
      <c r="R10" s="352">
        <v>62</v>
      </c>
      <c r="S10" s="46"/>
      <c r="T10" s="190"/>
      <c r="U10" s="181">
        <v>375</v>
      </c>
      <c r="V10" s="46"/>
      <c r="W10" s="193"/>
      <c r="X10" s="46"/>
      <c r="Y10" s="313">
        <v>243</v>
      </c>
      <c r="Z10" s="23"/>
      <c r="AA10" s="314"/>
    </row>
    <row r="11" spans="1:27" x14ac:dyDescent="0.3">
      <c r="A11" s="83" t="s">
        <v>21</v>
      </c>
      <c r="B11" s="104" t="s">
        <v>87</v>
      </c>
      <c r="C11" s="104" t="s">
        <v>159</v>
      </c>
      <c r="D11" s="85">
        <f>H11/U11</f>
        <v>0.78333333333333333</v>
      </c>
      <c r="E11" s="91">
        <v>235</v>
      </c>
      <c r="F11" s="123">
        <f>E11/300</f>
        <v>0.78333333333333333</v>
      </c>
      <c r="G11" s="77"/>
      <c r="H11" s="125">
        <f>SUM(J11,L11,N11, P11,R11,T11)</f>
        <v>235</v>
      </c>
      <c r="I11" s="23"/>
      <c r="J11" s="130">
        <v>47</v>
      </c>
      <c r="K11" s="62"/>
      <c r="L11" s="131">
        <v>68</v>
      </c>
      <c r="M11" s="62"/>
      <c r="N11" s="131">
        <v>67</v>
      </c>
      <c r="O11" s="62"/>
      <c r="P11" s="352">
        <v>53</v>
      </c>
      <c r="Q11" s="33"/>
      <c r="R11" s="187"/>
      <c r="S11" s="46"/>
      <c r="T11" s="190"/>
      <c r="U11" s="181">
        <v>300</v>
      </c>
      <c r="V11" s="46"/>
      <c r="W11" s="193"/>
      <c r="X11" s="46"/>
      <c r="Y11" s="313">
        <v>235</v>
      </c>
      <c r="Z11" s="23"/>
      <c r="AA11" s="314"/>
    </row>
    <row r="12" spans="1:27" s="137" customFormat="1" x14ac:dyDescent="0.3">
      <c r="A12" s="72" t="s">
        <v>272</v>
      </c>
      <c r="B12" s="9"/>
      <c r="C12" s="9"/>
      <c r="D12" s="77"/>
      <c r="E12" s="23"/>
      <c r="F12" s="77"/>
      <c r="G12" s="77"/>
      <c r="H12" s="23"/>
      <c r="I12" s="23"/>
      <c r="J12" s="62"/>
      <c r="K12" s="62"/>
      <c r="L12" s="79"/>
      <c r="M12" s="62"/>
      <c r="N12" s="79"/>
      <c r="O12" s="62"/>
      <c r="P12" s="23"/>
      <c r="Q12" s="33"/>
      <c r="R12" s="23"/>
      <c r="S12" s="46"/>
      <c r="T12" s="23"/>
      <c r="U12" s="23"/>
      <c r="V12" s="46"/>
      <c r="W12" s="46"/>
      <c r="X12" s="46"/>
      <c r="Y12" s="23"/>
      <c r="Z12" s="23"/>
      <c r="AA12" s="23"/>
    </row>
    <row r="13" spans="1:27" x14ac:dyDescent="0.3">
      <c r="A13" s="96" t="s">
        <v>17</v>
      </c>
      <c r="B13" s="97" t="s">
        <v>132</v>
      </c>
      <c r="C13" s="97" t="s">
        <v>133</v>
      </c>
      <c r="D13" s="98">
        <f t="shared" ref="D13:D19" si="0">H13/U13</f>
        <v>1.0026666666666666</v>
      </c>
      <c r="E13" s="108">
        <v>251</v>
      </c>
      <c r="F13" s="157">
        <f>E13/300</f>
        <v>0.83666666666666667</v>
      </c>
      <c r="G13" s="77"/>
      <c r="H13" s="158">
        <f t="shared" ref="H13:H19" si="1">SUM(J13,L13,N13, P13,R13,T13)</f>
        <v>376</v>
      </c>
      <c r="I13" s="23"/>
      <c r="J13" s="173">
        <v>56</v>
      </c>
      <c r="K13" s="62"/>
      <c r="L13" s="160">
        <v>65</v>
      </c>
      <c r="M13" s="62"/>
      <c r="N13" s="160">
        <v>58</v>
      </c>
      <c r="O13" s="62"/>
      <c r="P13" s="173">
        <v>64</v>
      </c>
      <c r="Q13" s="23"/>
      <c r="R13" s="188">
        <v>64</v>
      </c>
      <c r="S13" s="23"/>
      <c r="T13" s="189">
        <v>69</v>
      </c>
      <c r="U13" s="182">
        <v>375</v>
      </c>
      <c r="V13" s="46"/>
      <c r="W13" s="192"/>
      <c r="X13" s="46"/>
      <c r="Y13" s="311">
        <v>256</v>
      </c>
      <c r="Z13" s="23"/>
      <c r="AA13" s="312" t="s">
        <v>302</v>
      </c>
    </row>
    <row r="14" spans="1:27" x14ac:dyDescent="0.3">
      <c r="A14" s="83" t="s">
        <v>18</v>
      </c>
      <c r="B14" s="84" t="s">
        <v>267</v>
      </c>
      <c r="C14" s="84" t="s">
        <v>130</v>
      </c>
      <c r="D14" s="85">
        <f t="shared" si="0"/>
        <v>1.0233333333333334</v>
      </c>
      <c r="E14" s="87">
        <v>242</v>
      </c>
      <c r="F14" s="123">
        <f>E14/300</f>
        <v>0.80666666666666664</v>
      </c>
      <c r="G14" s="77"/>
      <c r="H14" s="125">
        <f t="shared" si="1"/>
        <v>307</v>
      </c>
      <c r="I14" s="23"/>
      <c r="J14" s="129">
        <v>53</v>
      </c>
      <c r="K14" s="62"/>
      <c r="L14" s="127">
        <v>61</v>
      </c>
      <c r="M14" s="62"/>
      <c r="N14" s="127">
        <v>65</v>
      </c>
      <c r="O14" s="62"/>
      <c r="P14" s="187">
        <v>63</v>
      </c>
      <c r="Q14" s="23"/>
      <c r="R14" s="187"/>
      <c r="S14" s="23"/>
      <c r="T14" s="190">
        <v>65</v>
      </c>
      <c r="U14" s="181">
        <v>300</v>
      </c>
      <c r="V14" s="46"/>
      <c r="W14" s="193"/>
      <c r="X14" s="46"/>
      <c r="Y14" s="313">
        <v>254</v>
      </c>
      <c r="Z14" s="23"/>
      <c r="AA14" s="314" t="s">
        <v>303</v>
      </c>
    </row>
    <row r="15" spans="1:27" x14ac:dyDescent="0.3">
      <c r="A15" s="83" t="s">
        <v>19</v>
      </c>
      <c r="B15" s="104" t="s">
        <v>169</v>
      </c>
      <c r="C15" s="104" t="s">
        <v>170</v>
      </c>
      <c r="D15" s="85">
        <f t="shared" si="0"/>
        <v>0.82</v>
      </c>
      <c r="E15" s="91">
        <v>246</v>
      </c>
      <c r="F15" s="123">
        <f>E15/300</f>
        <v>0.82</v>
      </c>
      <c r="G15" s="77"/>
      <c r="H15" s="125">
        <f t="shared" si="1"/>
        <v>246</v>
      </c>
      <c r="I15" s="23"/>
      <c r="J15" s="127">
        <v>49</v>
      </c>
      <c r="K15" s="62"/>
      <c r="L15" s="128"/>
      <c r="M15" s="62"/>
      <c r="N15" s="127">
        <v>68</v>
      </c>
      <c r="O15" s="62"/>
      <c r="P15" s="187">
        <v>60</v>
      </c>
      <c r="Q15" s="33"/>
      <c r="R15" s="187">
        <v>69</v>
      </c>
      <c r="S15" s="46"/>
      <c r="T15" s="190"/>
      <c r="U15" s="181">
        <v>300</v>
      </c>
      <c r="V15" s="46"/>
      <c r="W15" s="193"/>
      <c r="X15" s="46"/>
      <c r="Y15" s="313">
        <v>246</v>
      </c>
      <c r="Z15" s="23"/>
      <c r="AA15" s="314"/>
    </row>
    <row r="16" spans="1:27" x14ac:dyDescent="0.3">
      <c r="A16" s="83" t="s">
        <v>20</v>
      </c>
      <c r="B16" s="84" t="s">
        <v>89</v>
      </c>
      <c r="C16" s="84" t="s">
        <v>88</v>
      </c>
      <c r="D16" s="85">
        <f t="shared" si="0"/>
        <v>0.92266666666666663</v>
      </c>
      <c r="E16" s="87">
        <v>238</v>
      </c>
      <c r="F16" s="123">
        <f>E16/300</f>
        <v>0.79333333333333333</v>
      </c>
      <c r="G16" s="77"/>
      <c r="H16" s="125">
        <f t="shared" si="1"/>
        <v>346</v>
      </c>
      <c r="I16" s="23"/>
      <c r="J16" s="129">
        <v>46</v>
      </c>
      <c r="K16" s="62"/>
      <c r="L16" s="127">
        <v>60</v>
      </c>
      <c r="M16" s="62"/>
      <c r="N16" s="127">
        <v>62</v>
      </c>
      <c r="O16" s="62"/>
      <c r="P16" s="129">
        <v>57</v>
      </c>
      <c r="Q16" s="23"/>
      <c r="R16" s="187">
        <v>59</v>
      </c>
      <c r="S16" s="23"/>
      <c r="T16" s="191">
        <v>62</v>
      </c>
      <c r="U16" s="181">
        <v>375</v>
      </c>
      <c r="V16" s="9"/>
      <c r="W16" s="233"/>
      <c r="X16" s="9"/>
      <c r="Y16" s="313">
        <v>243</v>
      </c>
      <c r="Z16" s="23"/>
      <c r="AA16" s="314"/>
    </row>
    <row r="17" spans="1:27" x14ac:dyDescent="0.3">
      <c r="A17" s="83" t="s">
        <v>21</v>
      </c>
      <c r="B17" s="104" t="s">
        <v>259</v>
      </c>
      <c r="C17" s="104" t="s">
        <v>263</v>
      </c>
      <c r="D17" s="85">
        <f t="shared" si="0"/>
        <v>0.91333333333333333</v>
      </c>
      <c r="E17" s="91">
        <v>215</v>
      </c>
      <c r="F17" s="123">
        <f>E17/300</f>
        <v>0.71666666666666667</v>
      </c>
      <c r="G17" s="77"/>
      <c r="H17" s="125">
        <f t="shared" si="1"/>
        <v>274</v>
      </c>
      <c r="I17" s="23"/>
      <c r="J17" s="129">
        <v>31</v>
      </c>
      <c r="K17" s="62"/>
      <c r="L17" s="127">
        <v>65</v>
      </c>
      <c r="M17" s="62"/>
      <c r="N17" s="127">
        <v>61</v>
      </c>
      <c r="O17" s="62"/>
      <c r="P17" s="187">
        <v>58</v>
      </c>
      <c r="Q17" s="33"/>
      <c r="R17" s="187"/>
      <c r="S17" s="46"/>
      <c r="T17" s="190">
        <v>59</v>
      </c>
      <c r="U17" s="181">
        <v>300</v>
      </c>
      <c r="V17" s="46"/>
      <c r="W17" s="193"/>
      <c r="X17" s="46"/>
      <c r="Y17" s="313">
        <v>243</v>
      </c>
      <c r="Z17" s="23"/>
      <c r="AA17" s="314"/>
    </row>
    <row r="18" spans="1:27" x14ac:dyDescent="0.3">
      <c r="A18" s="83" t="s">
        <v>22</v>
      </c>
      <c r="B18" s="84" t="s">
        <v>51</v>
      </c>
      <c r="C18" s="84" t="s">
        <v>120</v>
      </c>
      <c r="D18" s="85">
        <f t="shared" si="0"/>
        <v>0.99555555555555553</v>
      </c>
      <c r="E18" s="87">
        <v>174</v>
      </c>
      <c r="F18" s="123">
        <f>E18/225</f>
        <v>0.77333333333333332</v>
      </c>
      <c r="G18" s="77"/>
      <c r="H18" s="125">
        <f t="shared" si="1"/>
        <v>224</v>
      </c>
      <c r="I18" s="23"/>
      <c r="J18" s="128"/>
      <c r="K18" s="62"/>
      <c r="L18" s="127">
        <v>58</v>
      </c>
      <c r="M18" s="62"/>
      <c r="N18" s="127">
        <v>57</v>
      </c>
      <c r="O18" s="62"/>
      <c r="P18" s="187"/>
      <c r="Q18" s="23"/>
      <c r="R18" s="187">
        <v>59</v>
      </c>
      <c r="S18" s="23"/>
      <c r="T18" s="190">
        <v>50</v>
      </c>
      <c r="U18" s="181">
        <v>225</v>
      </c>
      <c r="V18" s="46"/>
      <c r="W18" s="193"/>
      <c r="X18" s="46"/>
      <c r="Y18" s="313">
        <v>224</v>
      </c>
      <c r="Z18" s="23"/>
      <c r="AA18" s="314"/>
    </row>
    <row r="19" spans="1:27" x14ac:dyDescent="0.3">
      <c r="A19" s="83" t="s">
        <v>23</v>
      </c>
      <c r="B19" s="104" t="s">
        <v>57</v>
      </c>
      <c r="C19" s="104" t="s">
        <v>128</v>
      </c>
      <c r="D19" s="85">
        <f t="shared" si="0"/>
        <v>0.73</v>
      </c>
      <c r="E19" s="87">
        <v>219</v>
      </c>
      <c r="F19" s="123">
        <f>E19/300</f>
        <v>0.73</v>
      </c>
      <c r="G19" s="77"/>
      <c r="H19" s="125">
        <f t="shared" si="1"/>
        <v>219</v>
      </c>
      <c r="I19" s="23"/>
      <c r="J19" s="128">
        <v>51</v>
      </c>
      <c r="K19" s="62"/>
      <c r="L19" s="127">
        <v>56</v>
      </c>
      <c r="M19" s="62"/>
      <c r="N19" s="127">
        <v>59</v>
      </c>
      <c r="O19" s="62"/>
      <c r="P19" s="187">
        <v>53</v>
      </c>
      <c r="Q19" s="23"/>
      <c r="R19" s="187"/>
      <c r="S19" s="23"/>
      <c r="T19" s="190"/>
      <c r="U19" s="181">
        <v>300</v>
      </c>
      <c r="V19" s="9"/>
      <c r="W19" s="233"/>
      <c r="X19" s="9"/>
      <c r="Y19" s="313">
        <v>219</v>
      </c>
      <c r="Z19" s="23"/>
      <c r="AA19" s="314"/>
    </row>
    <row r="20" spans="1:27" s="137" customFormat="1" x14ac:dyDescent="0.3">
      <c r="A20" s="72" t="s">
        <v>273</v>
      </c>
      <c r="B20" s="9"/>
      <c r="C20" s="9"/>
      <c r="D20" s="77"/>
      <c r="E20" s="166"/>
      <c r="F20" s="77"/>
      <c r="G20" s="77"/>
      <c r="H20" s="23"/>
      <c r="I20" s="23"/>
      <c r="J20" s="62"/>
      <c r="K20" s="62"/>
      <c r="L20" s="79"/>
      <c r="M20" s="62"/>
      <c r="N20" s="79"/>
      <c r="O20" s="62"/>
      <c r="P20" s="23"/>
      <c r="Q20" s="23"/>
      <c r="R20" s="23"/>
      <c r="S20" s="23"/>
      <c r="T20" s="23"/>
      <c r="U20" s="23"/>
      <c r="V20" s="46"/>
      <c r="W20" s="46"/>
      <c r="X20" s="46"/>
      <c r="Y20" s="23"/>
      <c r="Z20" s="23"/>
      <c r="AA20" s="23"/>
    </row>
    <row r="21" spans="1:27" x14ac:dyDescent="0.3">
      <c r="A21" s="96" t="s">
        <v>17</v>
      </c>
      <c r="B21" s="97" t="s">
        <v>96</v>
      </c>
      <c r="C21" s="97" t="s">
        <v>97</v>
      </c>
      <c r="D21" s="98">
        <f t="shared" ref="D21:D28" si="2">H21/U21</f>
        <v>1.0366666666666666</v>
      </c>
      <c r="E21" s="108">
        <v>243</v>
      </c>
      <c r="F21" s="157">
        <f>E21/300</f>
        <v>0.81</v>
      </c>
      <c r="G21" s="77"/>
      <c r="H21" s="158">
        <f t="shared" ref="H21:H28" si="3">SUM(J21,L21,N21, P21,R21,T21)</f>
        <v>311</v>
      </c>
      <c r="I21" s="23"/>
      <c r="J21" s="160">
        <v>54</v>
      </c>
      <c r="K21" s="62"/>
      <c r="L21" s="161"/>
      <c r="M21" s="62"/>
      <c r="N21" s="160">
        <v>59</v>
      </c>
      <c r="O21" s="62"/>
      <c r="P21" s="173">
        <v>63</v>
      </c>
      <c r="Q21" s="23"/>
      <c r="R21" s="188">
        <v>67</v>
      </c>
      <c r="S21" s="23"/>
      <c r="T21" s="189">
        <v>68</v>
      </c>
      <c r="U21" s="182">
        <v>300</v>
      </c>
      <c r="V21" s="46"/>
      <c r="W21" s="192"/>
      <c r="X21" s="46"/>
      <c r="Y21" s="311">
        <v>248</v>
      </c>
      <c r="Z21" s="23"/>
      <c r="AA21" s="312" t="s">
        <v>304</v>
      </c>
    </row>
    <row r="22" spans="1:27" x14ac:dyDescent="0.3">
      <c r="A22" s="83" t="s">
        <v>18</v>
      </c>
      <c r="B22" s="84" t="s">
        <v>105</v>
      </c>
      <c r="C22" s="84" t="s">
        <v>104</v>
      </c>
      <c r="D22" s="85">
        <f t="shared" si="2"/>
        <v>1.0444444444444445</v>
      </c>
      <c r="E22" s="87">
        <v>178</v>
      </c>
      <c r="F22" s="123">
        <f>E22/225</f>
        <v>0.7911111111111111</v>
      </c>
      <c r="G22" s="77"/>
      <c r="H22" s="125">
        <f t="shared" si="3"/>
        <v>235</v>
      </c>
      <c r="I22" s="23"/>
      <c r="J22" s="131">
        <v>54</v>
      </c>
      <c r="K22" s="62"/>
      <c r="L22" s="128"/>
      <c r="M22" s="62"/>
      <c r="N22" s="127">
        <v>57</v>
      </c>
      <c r="O22" s="62"/>
      <c r="P22" s="187">
        <v>67</v>
      </c>
      <c r="Q22" s="33"/>
      <c r="R22" s="187"/>
      <c r="S22" s="33"/>
      <c r="T22" s="190">
        <v>57</v>
      </c>
      <c r="U22" s="181">
        <v>225</v>
      </c>
      <c r="V22" s="9"/>
      <c r="W22" s="233"/>
      <c r="X22" s="9"/>
      <c r="Y22" s="313">
        <v>235</v>
      </c>
      <c r="Z22" s="23"/>
      <c r="AA22" s="314" t="s">
        <v>305</v>
      </c>
    </row>
    <row r="23" spans="1:27" x14ac:dyDescent="0.3">
      <c r="A23" s="83" t="s">
        <v>19</v>
      </c>
      <c r="B23" s="104" t="s">
        <v>145</v>
      </c>
      <c r="C23" s="104" t="s">
        <v>158</v>
      </c>
      <c r="D23" s="85">
        <f t="shared" si="2"/>
        <v>0.90666666666666662</v>
      </c>
      <c r="E23" s="91">
        <v>224</v>
      </c>
      <c r="F23" s="123">
        <f t="shared" ref="F23:F28" si="4">E23/300</f>
        <v>0.7466666666666667</v>
      </c>
      <c r="G23" s="77"/>
      <c r="H23" s="125">
        <f t="shared" si="3"/>
        <v>272</v>
      </c>
      <c r="I23" s="23"/>
      <c r="J23" s="128"/>
      <c r="K23" s="62"/>
      <c r="L23" s="127">
        <v>54</v>
      </c>
      <c r="M23" s="62"/>
      <c r="N23" s="127">
        <v>57</v>
      </c>
      <c r="O23" s="62"/>
      <c r="P23" s="187">
        <v>53</v>
      </c>
      <c r="Q23" s="33"/>
      <c r="R23" s="187">
        <v>60</v>
      </c>
      <c r="S23" s="46"/>
      <c r="T23" s="330">
        <v>48</v>
      </c>
      <c r="U23" s="181">
        <v>300</v>
      </c>
      <c r="V23" s="9"/>
      <c r="W23" s="233"/>
      <c r="X23" s="9"/>
      <c r="Y23" s="313">
        <v>224</v>
      </c>
      <c r="Z23" s="23"/>
      <c r="AA23" s="314"/>
    </row>
    <row r="24" spans="1:27" x14ac:dyDescent="0.3">
      <c r="A24" s="83" t="s">
        <v>20</v>
      </c>
      <c r="B24" s="104" t="s">
        <v>61</v>
      </c>
      <c r="C24" s="104" t="s">
        <v>183</v>
      </c>
      <c r="D24" s="85">
        <f t="shared" si="2"/>
        <v>0.92333333333333334</v>
      </c>
      <c r="E24" s="91">
        <v>221</v>
      </c>
      <c r="F24" s="123">
        <f t="shared" si="4"/>
        <v>0.73666666666666669</v>
      </c>
      <c r="G24" s="77"/>
      <c r="H24" s="125">
        <f t="shared" si="3"/>
        <v>277</v>
      </c>
      <c r="I24" s="23"/>
      <c r="J24" s="127">
        <v>51</v>
      </c>
      <c r="K24" s="62"/>
      <c r="L24" s="127">
        <v>61</v>
      </c>
      <c r="M24" s="62"/>
      <c r="N24" s="128"/>
      <c r="O24" s="62"/>
      <c r="P24" s="129">
        <v>54</v>
      </c>
      <c r="Q24" s="33"/>
      <c r="R24" s="187">
        <v>55</v>
      </c>
      <c r="S24" s="46"/>
      <c r="T24" s="190">
        <v>56</v>
      </c>
      <c r="U24" s="181">
        <v>300</v>
      </c>
      <c r="V24" s="9"/>
      <c r="W24" s="233"/>
      <c r="X24" s="9"/>
      <c r="Y24" s="313">
        <v>223</v>
      </c>
      <c r="Z24" s="23"/>
      <c r="AA24" s="314"/>
    </row>
    <row r="25" spans="1:27" x14ac:dyDescent="0.3">
      <c r="A25" s="83" t="s">
        <v>21</v>
      </c>
      <c r="B25" s="104" t="s">
        <v>98</v>
      </c>
      <c r="C25" s="104" t="s">
        <v>249</v>
      </c>
      <c r="D25" s="85">
        <f t="shared" si="2"/>
        <v>0.81866666666666665</v>
      </c>
      <c r="E25" s="91">
        <v>217</v>
      </c>
      <c r="F25" s="123">
        <f t="shared" si="4"/>
        <v>0.72333333333333338</v>
      </c>
      <c r="G25" s="77"/>
      <c r="H25" s="125">
        <f t="shared" si="3"/>
        <v>307</v>
      </c>
      <c r="I25" s="23"/>
      <c r="J25" s="129">
        <v>38</v>
      </c>
      <c r="K25" s="62"/>
      <c r="L25" s="127">
        <v>54</v>
      </c>
      <c r="M25" s="62"/>
      <c r="N25" s="127">
        <v>57</v>
      </c>
      <c r="O25" s="62"/>
      <c r="P25" s="129">
        <v>48</v>
      </c>
      <c r="Q25" s="33"/>
      <c r="R25" s="187">
        <v>58</v>
      </c>
      <c r="S25" s="46"/>
      <c r="T25" s="190">
        <v>52</v>
      </c>
      <c r="U25" s="181">
        <v>375</v>
      </c>
      <c r="V25" s="46"/>
      <c r="W25" s="193"/>
      <c r="X25" s="46"/>
      <c r="Y25" s="313">
        <v>221</v>
      </c>
      <c r="Z25" s="23"/>
      <c r="AA25" s="314"/>
    </row>
    <row r="26" spans="1:27" x14ac:dyDescent="0.3">
      <c r="A26" s="83" t="s">
        <v>22</v>
      </c>
      <c r="B26" s="84" t="s">
        <v>71</v>
      </c>
      <c r="C26" s="84" t="s">
        <v>122</v>
      </c>
      <c r="D26" s="85">
        <f t="shared" si="2"/>
        <v>0.8666666666666667</v>
      </c>
      <c r="E26" s="87">
        <v>210</v>
      </c>
      <c r="F26" s="123">
        <f t="shared" si="4"/>
        <v>0.7</v>
      </c>
      <c r="G26" s="77"/>
      <c r="H26" s="125">
        <f t="shared" si="3"/>
        <v>260</v>
      </c>
      <c r="I26" s="23"/>
      <c r="J26" s="128"/>
      <c r="K26" s="62"/>
      <c r="L26" s="127">
        <v>51</v>
      </c>
      <c r="M26" s="62"/>
      <c r="N26" s="127">
        <v>61</v>
      </c>
      <c r="O26" s="62"/>
      <c r="P26" s="129">
        <v>47</v>
      </c>
      <c r="Q26" s="23"/>
      <c r="R26" s="187">
        <v>51</v>
      </c>
      <c r="S26" s="23"/>
      <c r="T26" s="191">
        <v>50</v>
      </c>
      <c r="U26" s="181">
        <v>300</v>
      </c>
      <c r="V26" s="46"/>
      <c r="W26" s="193"/>
      <c r="X26" s="46"/>
      <c r="Y26" s="313">
        <v>213</v>
      </c>
      <c r="Z26" s="23"/>
      <c r="AA26" s="314"/>
    </row>
    <row r="27" spans="1:27" x14ac:dyDescent="0.3">
      <c r="A27" s="83" t="s">
        <v>23</v>
      </c>
      <c r="B27" s="104" t="s">
        <v>187</v>
      </c>
      <c r="C27" s="104" t="s">
        <v>188</v>
      </c>
      <c r="D27" s="85">
        <f t="shared" si="2"/>
        <v>0.79666666666666663</v>
      </c>
      <c r="E27" s="91">
        <v>203</v>
      </c>
      <c r="F27" s="123">
        <f t="shared" si="4"/>
        <v>0.67666666666666664</v>
      </c>
      <c r="G27" s="77"/>
      <c r="H27" s="125">
        <f t="shared" si="3"/>
        <v>239</v>
      </c>
      <c r="I27" s="23"/>
      <c r="J27" s="128"/>
      <c r="K27" s="62"/>
      <c r="L27" s="127">
        <v>54</v>
      </c>
      <c r="M27" s="62"/>
      <c r="N27" s="127">
        <v>58</v>
      </c>
      <c r="O27" s="62"/>
      <c r="P27" s="187">
        <v>42</v>
      </c>
      <c r="Q27" s="33"/>
      <c r="R27" s="187">
        <v>49</v>
      </c>
      <c r="S27" s="46"/>
      <c r="T27" s="330">
        <v>36</v>
      </c>
      <c r="U27" s="181">
        <v>300</v>
      </c>
      <c r="V27" s="46"/>
      <c r="W27" s="193"/>
      <c r="X27" s="46"/>
      <c r="Y27" s="313">
        <v>203</v>
      </c>
      <c r="Z27" s="23"/>
      <c r="AA27" s="314"/>
    </row>
    <row r="28" spans="1:27" x14ac:dyDescent="0.3">
      <c r="A28" s="83" t="s">
        <v>24</v>
      </c>
      <c r="B28" s="104" t="s">
        <v>55</v>
      </c>
      <c r="C28" s="104" t="s">
        <v>149</v>
      </c>
      <c r="D28" s="85">
        <f t="shared" si="2"/>
        <v>0.59333333333333338</v>
      </c>
      <c r="E28" s="91">
        <v>178</v>
      </c>
      <c r="F28" s="123">
        <f t="shared" si="4"/>
        <v>0.59333333333333338</v>
      </c>
      <c r="G28" s="77"/>
      <c r="H28" s="125">
        <f t="shared" si="3"/>
        <v>178</v>
      </c>
      <c r="I28" s="23"/>
      <c r="J28" s="128">
        <v>21</v>
      </c>
      <c r="K28" s="62"/>
      <c r="L28" s="127">
        <v>50</v>
      </c>
      <c r="M28" s="62"/>
      <c r="N28" s="127">
        <v>61</v>
      </c>
      <c r="O28" s="62"/>
      <c r="P28" s="187">
        <v>46</v>
      </c>
      <c r="Q28" s="33"/>
      <c r="R28" s="187"/>
      <c r="S28" s="46"/>
      <c r="T28" s="190"/>
      <c r="U28" s="181">
        <v>300</v>
      </c>
      <c r="V28" s="9"/>
      <c r="W28" s="233"/>
      <c r="X28" s="9"/>
      <c r="Y28" s="313">
        <v>178</v>
      </c>
      <c r="Z28" s="23"/>
      <c r="AA28" s="314"/>
    </row>
    <row r="29" spans="1:27" s="137" customFormat="1" x14ac:dyDescent="0.3">
      <c r="A29" s="72" t="s">
        <v>274</v>
      </c>
      <c r="B29" s="9"/>
      <c r="C29" s="9"/>
      <c r="D29" s="77"/>
      <c r="E29" s="23"/>
      <c r="F29" s="77"/>
      <c r="G29" s="77"/>
      <c r="H29" s="23"/>
      <c r="I29" s="23"/>
      <c r="J29" s="62"/>
      <c r="K29" s="62"/>
      <c r="L29" s="79"/>
      <c r="M29" s="62"/>
      <c r="N29" s="79"/>
      <c r="O29" s="62"/>
      <c r="P29" s="23"/>
      <c r="Q29" s="33"/>
      <c r="R29" s="23"/>
      <c r="S29" s="46"/>
      <c r="T29" s="23"/>
      <c r="U29" s="23"/>
      <c r="V29" s="9"/>
      <c r="W29" s="9"/>
      <c r="X29" s="9"/>
      <c r="Y29" s="46"/>
      <c r="Z29" s="46"/>
      <c r="AA29" s="46"/>
    </row>
    <row r="30" spans="1:27" x14ac:dyDescent="0.3">
      <c r="A30" s="96" t="s">
        <v>17</v>
      </c>
      <c r="B30" s="97" t="s">
        <v>57</v>
      </c>
      <c r="C30" s="97" t="s">
        <v>101</v>
      </c>
      <c r="D30" s="98">
        <f>H30/U30</f>
        <v>1.0666666666666667</v>
      </c>
      <c r="E30" s="108">
        <v>172</v>
      </c>
      <c r="F30" s="157">
        <f>E30/225</f>
        <v>0.76444444444444448</v>
      </c>
      <c r="G30" s="77"/>
      <c r="H30" s="158">
        <f>SUM(J30,L30,N30, P30,R30,T30)</f>
        <v>240</v>
      </c>
      <c r="I30" s="23"/>
      <c r="J30" s="160">
        <v>43</v>
      </c>
      <c r="K30" s="62"/>
      <c r="L30" s="160">
        <v>67</v>
      </c>
      <c r="M30" s="62"/>
      <c r="N30" s="161"/>
      <c r="O30" s="62"/>
      <c r="P30" s="188">
        <v>62</v>
      </c>
      <c r="Q30" s="23"/>
      <c r="R30" s="188"/>
      <c r="S30" s="23"/>
      <c r="T30" s="189">
        <v>68</v>
      </c>
      <c r="U30" s="182">
        <v>225</v>
      </c>
      <c r="V30" s="46"/>
      <c r="W30" s="192"/>
      <c r="X30" s="46"/>
      <c r="Y30" s="311">
        <v>240</v>
      </c>
      <c r="Z30" s="23"/>
      <c r="AA30" s="312" t="s">
        <v>306</v>
      </c>
    </row>
    <row r="31" spans="1:27" x14ac:dyDescent="0.3">
      <c r="A31" s="83" t="s">
        <v>18</v>
      </c>
      <c r="B31" s="84" t="s">
        <v>55</v>
      </c>
      <c r="C31" s="84" t="s">
        <v>56</v>
      </c>
      <c r="D31" s="85">
        <f>H31/U31</f>
        <v>0.94666666666666666</v>
      </c>
      <c r="E31" s="87">
        <v>227</v>
      </c>
      <c r="F31" s="123">
        <f>E31/300</f>
        <v>0.75666666666666671</v>
      </c>
      <c r="G31" s="77"/>
      <c r="H31" s="125">
        <f>SUM(J31,L31,N31, P31,R31,T31)</f>
        <v>284</v>
      </c>
      <c r="I31" s="23"/>
      <c r="J31" s="127">
        <v>38</v>
      </c>
      <c r="K31" s="62"/>
      <c r="L31" s="128"/>
      <c r="M31" s="62"/>
      <c r="N31" s="127">
        <v>68</v>
      </c>
      <c r="O31" s="62"/>
      <c r="P31" s="187">
        <v>58</v>
      </c>
      <c r="Q31" s="23"/>
      <c r="R31" s="187">
        <v>63</v>
      </c>
      <c r="S31" s="23"/>
      <c r="T31" s="332">
        <v>57</v>
      </c>
      <c r="U31" s="181">
        <v>300</v>
      </c>
      <c r="V31" s="9"/>
      <c r="W31" s="233"/>
      <c r="X31" s="9"/>
      <c r="Y31" s="313">
        <v>227</v>
      </c>
      <c r="Z31" s="23"/>
      <c r="AA31" s="314" t="s">
        <v>307</v>
      </c>
    </row>
    <row r="32" spans="1:27" x14ac:dyDescent="0.3">
      <c r="A32" s="83" t="s">
        <v>19</v>
      </c>
      <c r="B32" s="84" t="s">
        <v>86</v>
      </c>
      <c r="C32" s="84" t="s">
        <v>97</v>
      </c>
      <c r="D32" s="85">
        <f>H32/U32</f>
        <v>0.89666666666666661</v>
      </c>
      <c r="E32" s="87">
        <v>210</v>
      </c>
      <c r="F32" s="123">
        <f>E32/300</f>
        <v>0.7</v>
      </c>
      <c r="G32" s="77"/>
      <c r="H32" s="125">
        <f>SUM(J32,L32,N32, P32,R32,T32)</f>
        <v>269</v>
      </c>
      <c r="I32" s="23"/>
      <c r="J32" s="131">
        <v>47</v>
      </c>
      <c r="K32" s="62"/>
      <c r="L32" s="128"/>
      <c r="M32" s="62"/>
      <c r="N32" s="127">
        <v>59</v>
      </c>
      <c r="O32" s="62"/>
      <c r="P32" s="187">
        <v>60</v>
      </c>
      <c r="Q32" s="23"/>
      <c r="R32" s="129">
        <v>44</v>
      </c>
      <c r="S32" s="23"/>
      <c r="T32" s="191">
        <v>59</v>
      </c>
      <c r="U32" s="181">
        <v>300</v>
      </c>
      <c r="V32" s="46"/>
      <c r="W32" s="193"/>
      <c r="X32" s="46"/>
      <c r="Y32" s="313">
        <v>225</v>
      </c>
      <c r="Z32" s="23"/>
      <c r="AA32" s="314"/>
    </row>
    <row r="33" spans="1:27" x14ac:dyDescent="0.3">
      <c r="A33" s="83" t="s">
        <v>20</v>
      </c>
      <c r="B33" s="84" t="s">
        <v>94</v>
      </c>
      <c r="C33" s="84" t="s">
        <v>95</v>
      </c>
      <c r="D33" s="85">
        <f>H33/U33</f>
        <v>0.64</v>
      </c>
      <c r="E33" s="87">
        <v>204</v>
      </c>
      <c r="F33" s="123">
        <f>E33/300</f>
        <v>0.68</v>
      </c>
      <c r="G33" s="77"/>
      <c r="H33" s="125">
        <f>SUM(J33,L33,N33, P33,R33,T33)</f>
        <v>240</v>
      </c>
      <c r="I33" s="23"/>
      <c r="J33" s="129">
        <v>36</v>
      </c>
      <c r="K33" s="62"/>
      <c r="L33" s="127">
        <v>50</v>
      </c>
      <c r="M33" s="62"/>
      <c r="N33" s="127">
        <v>55</v>
      </c>
      <c r="O33" s="62"/>
      <c r="P33" s="187">
        <v>50</v>
      </c>
      <c r="Q33" s="23"/>
      <c r="R33" s="187">
        <v>49</v>
      </c>
      <c r="S33" s="23"/>
      <c r="T33" s="190"/>
      <c r="U33" s="181">
        <v>375</v>
      </c>
      <c r="V33" s="46"/>
      <c r="W33" s="193"/>
      <c r="X33" s="46"/>
      <c r="Y33" s="313">
        <v>204</v>
      </c>
      <c r="Z33" s="23"/>
      <c r="AA33" s="314"/>
    </row>
    <row r="34" spans="1:27" x14ac:dyDescent="0.3">
      <c r="A34" s="83" t="s">
        <v>21</v>
      </c>
      <c r="B34" s="104" t="s">
        <v>184</v>
      </c>
      <c r="C34" s="104" t="s">
        <v>185</v>
      </c>
      <c r="D34" s="85">
        <f>H34/U34</f>
        <v>0.61</v>
      </c>
      <c r="E34" s="91">
        <v>183</v>
      </c>
      <c r="F34" s="123">
        <f>E34/300</f>
        <v>0.61</v>
      </c>
      <c r="G34" s="77"/>
      <c r="H34" s="125">
        <f>SUM(J34,L34,N34, P34,R34,T34)</f>
        <v>183</v>
      </c>
      <c r="I34" s="23"/>
      <c r="J34" s="128">
        <v>18</v>
      </c>
      <c r="K34" s="62"/>
      <c r="L34" s="127">
        <v>49</v>
      </c>
      <c r="M34" s="62"/>
      <c r="N34" s="127">
        <v>59</v>
      </c>
      <c r="O34" s="62"/>
      <c r="P34" s="187">
        <v>57</v>
      </c>
      <c r="Q34" s="33"/>
      <c r="R34" s="187"/>
      <c r="S34" s="46"/>
      <c r="T34" s="190"/>
      <c r="U34" s="181">
        <v>300</v>
      </c>
      <c r="V34" s="9"/>
      <c r="W34" s="233"/>
      <c r="X34" s="9"/>
      <c r="Y34" s="313">
        <v>183</v>
      </c>
      <c r="Z34" s="23"/>
      <c r="AA34" s="314"/>
    </row>
    <row r="35" spans="1:27" s="137" customFormat="1" x14ac:dyDescent="0.3">
      <c r="A35" s="72" t="s">
        <v>275</v>
      </c>
      <c r="B35" s="9"/>
      <c r="C35" s="9"/>
      <c r="D35" s="77"/>
      <c r="E35" s="166"/>
      <c r="F35" s="77"/>
      <c r="G35" s="77"/>
      <c r="H35" s="23"/>
      <c r="I35" s="23"/>
      <c r="J35" s="79"/>
      <c r="K35" s="62"/>
      <c r="L35" s="62"/>
      <c r="M35" s="62"/>
      <c r="N35" s="79"/>
      <c r="O35" s="62"/>
      <c r="P35" s="23"/>
      <c r="Q35" s="23"/>
      <c r="R35" s="23"/>
      <c r="S35" s="23"/>
      <c r="T35" s="23"/>
      <c r="U35" s="23"/>
      <c r="V35" s="9"/>
      <c r="W35" s="9"/>
      <c r="X35" s="9"/>
      <c r="Y35" s="23"/>
      <c r="Z35" s="23"/>
      <c r="AA35" s="23"/>
    </row>
    <row r="36" spans="1:27" x14ac:dyDescent="0.3">
      <c r="A36" s="96" t="s">
        <v>17</v>
      </c>
      <c r="B36" s="104" t="s">
        <v>176</v>
      </c>
      <c r="C36" s="104" t="s">
        <v>175</v>
      </c>
      <c r="D36" s="85">
        <f t="shared" ref="D36:D44" si="5">H36/U36</f>
        <v>0.99333333333333329</v>
      </c>
      <c r="E36" s="91">
        <v>230</v>
      </c>
      <c r="F36" s="123">
        <f>E36/300</f>
        <v>0.76666666666666672</v>
      </c>
      <c r="G36" s="77"/>
      <c r="H36" s="125">
        <f t="shared" ref="H36:H44" si="6">SUM(J36,L36,N36, P36,R36,T36)</f>
        <v>298</v>
      </c>
      <c r="I36" s="23"/>
      <c r="J36" s="127">
        <v>44</v>
      </c>
      <c r="K36" s="62"/>
      <c r="L36" s="127">
        <v>60</v>
      </c>
      <c r="M36" s="62"/>
      <c r="N36" s="128"/>
      <c r="O36" s="62"/>
      <c r="P36" s="129">
        <v>59</v>
      </c>
      <c r="Q36" s="33"/>
      <c r="R36" s="187">
        <v>67</v>
      </c>
      <c r="S36" s="46"/>
      <c r="T36" s="190">
        <v>68</v>
      </c>
      <c r="U36" s="181">
        <v>300</v>
      </c>
      <c r="V36" s="9"/>
      <c r="W36" s="233"/>
      <c r="X36" s="9"/>
      <c r="Y36" s="313">
        <v>239</v>
      </c>
      <c r="Z36" s="23"/>
      <c r="AA36" s="314" t="s">
        <v>308</v>
      </c>
    </row>
    <row r="37" spans="1:27" x14ac:dyDescent="0.3">
      <c r="A37" s="83" t="s">
        <v>18</v>
      </c>
      <c r="B37" s="104" t="s">
        <v>102</v>
      </c>
      <c r="C37" s="104" t="s">
        <v>173</v>
      </c>
      <c r="D37" s="85">
        <f t="shared" si="5"/>
        <v>0.77333333333333332</v>
      </c>
      <c r="E37" s="91">
        <v>232</v>
      </c>
      <c r="F37" s="123">
        <f>E37/300</f>
        <v>0.77333333333333332</v>
      </c>
      <c r="G37" s="77"/>
      <c r="H37" s="125">
        <f t="shared" si="6"/>
        <v>232</v>
      </c>
      <c r="I37" s="23"/>
      <c r="J37" s="127">
        <v>42</v>
      </c>
      <c r="K37" s="62"/>
      <c r="L37" s="127">
        <v>62</v>
      </c>
      <c r="M37" s="62"/>
      <c r="N37" s="128"/>
      <c r="O37" s="62"/>
      <c r="P37" s="187">
        <v>65</v>
      </c>
      <c r="Q37" s="33"/>
      <c r="R37" s="187">
        <v>63</v>
      </c>
      <c r="S37" s="46"/>
      <c r="T37" s="190"/>
      <c r="U37" s="181">
        <v>300</v>
      </c>
      <c r="V37" s="46"/>
      <c r="W37" s="193"/>
      <c r="X37" s="46"/>
      <c r="Y37" s="313">
        <v>232</v>
      </c>
      <c r="Z37" s="23"/>
      <c r="AA37" s="314" t="s">
        <v>309</v>
      </c>
    </row>
    <row r="38" spans="1:27" x14ac:dyDescent="0.3">
      <c r="A38" s="83" t="s">
        <v>19</v>
      </c>
      <c r="B38" s="104" t="s">
        <v>264</v>
      </c>
      <c r="C38" s="104" t="s">
        <v>265</v>
      </c>
      <c r="D38" s="85">
        <f t="shared" si="5"/>
        <v>0.89333333333333331</v>
      </c>
      <c r="E38" s="91">
        <v>212</v>
      </c>
      <c r="F38" s="123">
        <f>E38/300</f>
        <v>0.70666666666666667</v>
      </c>
      <c r="G38" s="77"/>
      <c r="H38" s="125">
        <f t="shared" si="6"/>
        <v>268</v>
      </c>
      <c r="I38" s="23"/>
      <c r="J38" s="127">
        <v>43</v>
      </c>
      <c r="K38" s="62"/>
      <c r="L38" s="128"/>
      <c r="M38" s="62"/>
      <c r="N38" s="127">
        <v>58</v>
      </c>
      <c r="O38" s="62"/>
      <c r="P38" s="129">
        <v>55</v>
      </c>
      <c r="Q38" s="33"/>
      <c r="R38" s="187">
        <v>56</v>
      </c>
      <c r="S38" s="46"/>
      <c r="T38" s="190">
        <v>56</v>
      </c>
      <c r="U38" s="181">
        <v>300</v>
      </c>
      <c r="V38" s="9"/>
      <c r="W38" s="233"/>
      <c r="X38" s="9"/>
      <c r="Y38" s="313">
        <v>213</v>
      </c>
      <c r="Z38" s="23"/>
      <c r="AA38" s="314"/>
    </row>
    <row r="39" spans="1:27" x14ac:dyDescent="0.3">
      <c r="A39" s="83" t="s">
        <v>20</v>
      </c>
      <c r="B39" s="84" t="s">
        <v>68</v>
      </c>
      <c r="C39" s="84" t="s">
        <v>69</v>
      </c>
      <c r="D39" s="85">
        <f t="shared" si="5"/>
        <v>0.78</v>
      </c>
      <c r="E39" s="87">
        <v>190</v>
      </c>
      <c r="F39" s="123">
        <f>E39/300</f>
        <v>0.6333333333333333</v>
      </c>
      <c r="G39" s="77"/>
      <c r="H39" s="125">
        <f t="shared" si="6"/>
        <v>234</v>
      </c>
      <c r="I39" s="23"/>
      <c r="J39" s="130"/>
      <c r="K39" s="62"/>
      <c r="L39" s="127">
        <v>40</v>
      </c>
      <c r="M39" s="62"/>
      <c r="N39" s="127">
        <v>60</v>
      </c>
      <c r="O39" s="62"/>
      <c r="P39" s="129">
        <v>40</v>
      </c>
      <c r="Q39" s="23"/>
      <c r="R39" s="187">
        <v>50</v>
      </c>
      <c r="S39" s="23"/>
      <c r="T39" s="191">
        <v>44</v>
      </c>
      <c r="U39" s="181">
        <v>300</v>
      </c>
      <c r="V39" s="9"/>
      <c r="W39" s="233"/>
      <c r="X39" s="9"/>
      <c r="Y39" s="313">
        <v>194</v>
      </c>
      <c r="Z39" s="23"/>
      <c r="AA39" s="314"/>
    </row>
    <row r="40" spans="1:27" x14ac:dyDescent="0.3">
      <c r="A40" s="83" t="s">
        <v>21</v>
      </c>
      <c r="B40" s="104" t="s">
        <v>141</v>
      </c>
      <c r="C40" s="104" t="s">
        <v>181</v>
      </c>
      <c r="D40" s="85">
        <f t="shared" si="5"/>
        <v>0.85777777777777775</v>
      </c>
      <c r="E40" s="91">
        <v>138</v>
      </c>
      <c r="F40" s="123">
        <f>E40/225</f>
        <v>0.61333333333333329</v>
      </c>
      <c r="G40" s="77"/>
      <c r="H40" s="125">
        <f t="shared" si="6"/>
        <v>193</v>
      </c>
      <c r="I40" s="23"/>
      <c r="J40" s="128"/>
      <c r="K40" s="62"/>
      <c r="L40" s="127">
        <v>43</v>
      </c>
      <c r="M40" s="62"/>
      <c r="N40" s="127">
        <v>52</v>
      </c>
      <c r="O40" s="62"/>
      <c r="P40" s="187"/>
      <c r="Q40" s="33"/>
      <c r="R40" s="187">
        <v>43</v>
      </c>
      <c r="S40" s="46"/>
      <c r="T40" s="190">
        <v>55</v>
      </c>
      <c r="U40" s="181">
        <v>225</v>
      </c>
      <c r="V40" s="46"/>
      <c r="W40" s="193"/>
      <c r="X40" s="46"/>
      <c r="Y40" s="313">
        <v>193</v>
      </c>
      <c r="Z40" s="23"/>
      <c r="AA40" s="314"/>
    </row>
    <row r="41" spans="1:27" x14ac:dyDescent="0.3">
      <c r="A41" s="83" t="s">
        <v>22</v>
      </c>
      <c r="B41" s="84" t="s">
        <v>287</v>
      </c>
      <c r="C41" s="84" t="s">
        <v>246</v>
      </c>
      <c r="D41" s="85">
        <f t="shared" si="5"/>
        <v>0.64</v>
      </c>
      <c r="E41" s="91">
        <v>192</v>
      </c>
      <c r="F41" s="123">
        <f>E41/300</f>
        <v>0.64</v>
      </c>
      <c r="G41" s="77"/>
      <c r="H41" s="125">
        <f t="shared" si="6"/>
        <v>192</v>
      </c>
      <c r="I41" s="23"/>
      <c r="J41" s="128">
        <v>43</v>
      </c>
      <c r="K41" s="62"/>
      <c r="L41" s="127">
        <v>48</v>
      </c>
      <c r="M41" s="62"/>
      <c r="N41" s="127">
        <v>52</v>
      </c>
      <c r="O41" s="62"/>
      <c r="P41" s="187"/>
      <c r="Q41" s="33"/>
      <c r="R41" s="187">
        <v>49</v>
      </c>
      <c r="S41" s="46"/>
      <c r="T41" s="190"/>
      <c r="U41" s="181">
        <v>300</v>
      </c>
      <c r="V41" s="46"/>
      <c r="W41" s="193"/>
      <c r="X41" s="46"/>
      <c r="Y41" s="313">
        <v>192</v>
      </c>
      <c r="Z41" s="23"/>
      <c r="AA41" s="314"/>
    </row>
    <row r="42" spans="1:27" x14ac:dyDescent="0.3">
      <c r="A42" s="83" t="s">
        <v>23</v>
      </c>
      <c r="B42" s="104" t="s">
        <v>168</v>
      </c>
      <c r="C42" s="104" t="s">
        <v>166</v>
      </c>
      <c r="D42" s="85">
        <f t="shared" si="5"/>
        <v>0.66933333333333334</v>
      </c>
      <c r="E42" s="91">
        <v>187</v>
      </c>
      <c r="F42" s="123">
        <f>E42/300</f>
        <v>0.62333333333333329</v>
      </c>
      <c r="G42" s="77"/>
      <c r="H42" s="125">
        <f t="shared" si="6"/>
        <v>251</v>
      </c>
      <c r="I42" s="23"/>
      <c r="J42" s="129">
        <v>25</v>
      </c>
      <c r="K42" s="62"/>
      <c r="L42" s="127">
        <v>52</v>
      </c>
      <c r="M42" s="62"/>
      <c r="N42" s="127">
        <v>52</v>
      </c>
      <c r="O42" s="62"/>
      <c r="P42" s="129">
        <v>34</v>
      </c>
      <c r="Q42" s="33"/>
      <c r="R42" s="187">
        <v>49</v>
      </c>
      <c r="S42" s="46"/>
      <c r="T42" s="190">
        <v>39</v>
      </c>
      <c r="U42" s="181">
        <v>375</v>
      </c>
      <c r="V42" s="46"/>
      <c r="W42" s="193"/>
      <c r="X42" s="46"/>
      <c r="Y42" s="313">
        <v>192</v>
      </c>
      <c r="Z42" s="23"/>
      <c r="AA42" s="314"/>
    </row>
    <row r="43" spans="1:27" x14ac:dyDescent="0.3">
      <c r="A43" s="83" t="s">
        <v>24</v>
      </c>
      <c r="B43" s="104" t="s">
        <v>174</v>
      </c>
      <c r="C43" s="104" t="s">
        <v>175</v>
      </c>
      <c r="D43" s="85">
        <f t="shared" si="5"/>
        <v>0.62666666666666671</v>
      </c>
      <c r="E43" s="91">
        <v>188</v>
      </c>
      <c r="F43" s="123">
        <f>E43/300</f>
        <v>0.62666666666666671</v>
      </c>
      <c r="G43" s="77"/>
      <c r="H43" s="125">
        <f t="shared" si="6"/>
        <v>188</v>
      </c>
      <c r="I43" s="23"/>
      <c r="J43" s="128">
        <v>35</v>
      </c>
      <c r="K43" s="62"/>
      <c r="L43" s="127">
        <v>46</v>
      </c>
      <c r="M43" s="62"/>
      <c r="N43" s="127">
        <v>57</v>
      </c>
      <c r="O43" s="62"/>
      <c r="P43" s="187">
        <v>50</v>
      </c>
      <c r="Q43" s="33"/>
      <c r="R43" s="187"/>
      <c r="S43" s="46"/>
      <c r="T43" s="190"/>
      <c r="U43" s="181">
        <v>300</v>
      </c>
      <c r="V43" s="9"/>
      <c r="W43" s="233"/>
      <c r="X43" s="9"/>
      <c r="Y43" s="313">
        <v>188</v>
      </c>
      <c r="Z43" s="23"/>
      <c r="AA43" s="314"/>
    </row>
    <row r="44" spans="1:27" x14ac:dyDescent="0.3">
      <c r="A44" s="83" t="s">
        <v>25</v>
      </c>
      <c r="B44" s="84" t="s">
        <v>90</v>
      </c>
      <c r="C44" s="84" t="s">
        <v>91</v>
      </c>
      <c r="D44" s="85">
        <f t="shared" si="5"/>
        <v>0.52666666666666662</v>
      </c>
      <c r="E44" s="87">
        <v>158</v>
      </c>
      <c r="F44" s="123">
        <f>E44/300</f>
        <v>0.52666666666666662</v>
      </c>
      <c r="G44" s="77"/>
      <c r="H44" s="125">
        <f t="shared" si="6"/>
        <v>158</v>
      </c>
      <c r="I44" s="23"/>
      <c r="J44" s="128">
        <v>21</v>
      </c>
      <c r="K44" s="62"/>
      <c r="L44" s="127">
        <v>50</v>
      </c>
      <c r="M44" s="62"/>
      <c r="N44" s="127">
        <v>48</v>
      </c>
      <c r="O44" s="62"/>
      <c r="P44" s="187">
        <v>39</v>
      </c>
      <c r="Q44" s="23"/>
      <c r="R44" s="187"/>
      <c r="S44" s="23"/>
      <c r="T44" s="190"/>
      <c r="U44" s="181">
        <v>300</v>
      </c>
      <c r="V44" s="9"/>
      <c r="W44" s="233"/>
      <c r="X44" s="9"/>
      <c r="Y44" s="313">
        <v>158</v>
      </c>
      <c r="Z44" s="23"/>
      <c r="AA44" s="314"/>
    </row>
    <row r="45" spans="1:27" s="137" customFormat="1" x14ac:dyDescent="0.3">
      <c r="A45" s="72" t="s">
        <v>276</v>
      </c>
      <c r="B45" s="9"/>
      <c r="C45" s="9"/>
      <c r="D45" s="77"/>
      <c r="E45" s="23"/>
      <c r="F45" s="77"/>
      <c r="G45" s="77"/>
      <c r="H45" s="23"/>
      <c r="I45" s="23"/>
      <c r="J45" s="62"/>
      <c r="K45" s="62"/>
      <c r="L45" s="79"/>
      <c r="M45" s="62"/>
      <c r="N45" s="79"/>
      <c r="O45" s="62"/>
      <c r="P45" s="23"/>
      <c r="Q45" s="33"/>
      <c r="R45" s="23"/>
      <c r="S45" s="46"/>
      <c r="T45" s="23"/>
      <c r="U45" s="23"/>
      <c r="V45" s="9"/>
      <c r="W45" s="9"/>
      <c r="X45" s="9"/>
      <c r="Y45" s="23"/>
      <c r="Z45" s="23"/>
      <c r="AA45" s="23"/>
    </row>
    <row r="46" spans="1:27" x14ac:dyDescent="0.3">
      <c r="A46" s="96" t="s">
        <v>17</v>
      </c>
      <c r="B46" s="97" t="s">
        <v>76</v>
      </c>
      <c r="C46" s="97" t="s">
        <v>266</v>
      </c>
      <c r="D46" s="98">
        <f t="shared" ref="D46:D51" si="7">H46/U46</f>
        <v>0.93666666666666665</v>
      </c>
      <c r="E46" s="108">
        <v>216</v>
      </c>
      <c r="F46" s="157">
        <f>E46/300</f>
        <v>0.72</v>
      </c>
      <c r="G46" s="77"/>
      <c r="H46" s="158">
        <f t="shared" ref="H46:H51" si="8">SUM(J46,L46,N46, P46,R46,T46)</f>
        <v>281</v>
      </c>
      <c r="I46" s="23"/>
      <c r="J46" s="160">
        <v>38</v>
      </c>
      <c r="K46" s="62"/>
      <c r="L46" s="160">
        <v>54</v>
      </c>
      <c r="M46" s="62"/>
      <c r="N46" s="161"/>
      <c r="O46" s="62"/>
      <c r="P46" s="188">
        <v>63</v>
      </c>
      <c r="Q46" s="23"/>
      <c r="R46" s="173">
        <v>61</v>
      </c>
      <c r="S46" s="23"/>
      <c r="T46" s="207">
        <v>65</v>
      </c>
      <c r="U46" s="182">
        <v>300</v>
      </c>
      <c r="V46" s="9"/>
      <c r="W46" s="234"/>
      <c r="X46" s="9"/>
      <c r="Y46" s="311">
        <v>220</v>
      </c>
      <c r="Z46" s="23"/>
      <c r="AA46" s="312" t="s">
        <v>310</v>
      </c>
    </row>
    <row r="47" spans="1:27" x14ac:dyDescent="0.3">
      <c r="A47" s="83" t="s">
        <v>18</v>
      </c>
      <c r="B47" s="104" t="s">
        <v>247</v>
      </c>
      <c r="C47" s="104" t="s">
        <v>248</v>
      </c>
      <c r="D47" s="85">
        <f t="shared" si="7"/>
        <v>0.89333333333333331</v>
      </c>
      <c r="E47" s="91">
        <v>153</v>
      </c>
      <c r="F47" s="123">
        <f>E47/225</f>
        <v>0.68</v>
      </c>
      <c r="G47" s="77"/>
      <c r="H47" s="125">
        <f t="shared" si="8"/>
        <v>201</v>
      </c>
      <c r="I47" s="23"/>
      <c r="J47" s="127">
        <v>39</v>
      </c>
      <c r="K47" s="62"/>
      <c r="L47" s="127">
        <v>54</v>
      </c>
      <c r="M47" s="62"/>
      <c r="N47" s="128"/>
      <c r="O47" s="62"/>
      <c r="P47" s="187"/>
      <c r="Q47" s="33"/>
      <c r="R47" s="187">
        <v>60</v>
      </c>
      <c r="S47" s="46"/>
      <c r="T47" s="190">
        <v>48</v>
      </c>
      <c r="U47" s="181">
        <v>225</v>
      </c>
      <c r="V47" s="9"/>
      <c r="W47" s="233"/>
      <c r="X47" s="9"/>
      <c r="Y47" s="313">
        <v>201</v>
      </c>
      <c r="Z47" s="23"/>
      <c r="AA47" s="314" t="s">
        <v>311</v>
      </c>
    </row>
    <row r="48" spans="1:27" x14ac:dyDescent="0.3">
      <c r="A48" s="83" t="s">
        <v>19</v>
      </c>
      <c r="B48" s="84" t="s">
        <v>57</v>
      </c>
      <c r="C48" s="84" t="s">
        <v>88</v>
      </c>
      <c r="D48" s="85">
        <f t="shared" si="7"/>
        <v>0.71199999999999997</v>
      </c>
      <c r="E48" s="87">
        <v>182</v>
      </c>
      <c r="F48" s="123">
        <f>E48/300</f>
        <v>0.60666666666666669</v>
      </c>
      <c r="G48" s="77"/>
      <c r="H48" s="125">
        <f t="shared" si="8"/>
        <v>267</v>
      </c>
      <c r="I48" s="23"/>
      <c r="J48" s="132">
        <v>30</v>
      </c>
      <c r="K48" s="62"/>
      <c r="L48" s="127">
        <v>49</v>
      </c>
      <c r="M48" s="62"/>
      <c r="N48" s="127">
        <v>44</v>
      </c>
      <c r="O48" s="62"/>
      <c r="P48" s="129">
        <v>38</v>
      </c>
      <c r="Q48" s="23"/>
      <c r="R48" s="187">
        <v>51</v>
      </c>
      <c r="S48" s="23"/>
      <c r="T48" s="191">
        <v>55</v>
      </c>
      <c r="U48" s="181">
        <v>375</v>
      </c>
      <c r="V48" s="46"/>
      <c r="W48" s="193"/>
      <c r="X48" s="46"/>
      <c r="Y48" s="313">
        <v>199</v>
      </c>
      <c r="Z48" s="23"/>
      <c r="AA48" s="314"/>
    </row>
    <row r="49" spans="1:27" x14ac:dyDescent="0.3">
      <c r="A49" s="83" t="s">
        <v>20</v>
      </c>
      <c r="B49" s="104" t="s">
        <v>132</v>
      </c>
      <c r="C49" s="104" t="s">
        <v>93</v>
      </c>
      <c r="D49" s="85">
        <f t="shared" si="7"/>
        <v>0.72799999999999998</v>
      </c>
      <c r="E49" s="91">
        <v>193</v>
      </c>
      <c r="F49" s="123">
        <f>E49/300</f>
        <v>0.64333333333333331</v>
      </c>
      <c r="G49" s="77"/>
      <c r="H49" s="125">
        <f t="shared" si="8"/>
        <v>273</v>
      </c>
      <c r="I49" s="23"/>
      <c r="J49" s="127">
        <v>37</v>
      </c>
      <c r="K49" s="62"/>
      <c r="L49" s="127">
        <v>57</v>
      </c>
      <c r="M49" s="62"/>
      <c r="N49" s="129">
        <v>32</v>
      </c>
      <c r="O49" s="62"/>
      <c r="P49" s="187">
        <v>50</v>
      </c>
      <c r="Q49" s="33"/>
      <c r="R49" s="187">
        <v>49</v>
      </c>
      <c r="S49" s="46"/>
      <c r="T49" s="330">
        <v>48</v>
      </c>
      <c r="U49" s="181">
        <v>375</v>
      </c>
      <c r="V49" s="46"/>
      <c r="W49" s="193"/>
      <c r="X49" s="46"/>
      <c r="Y49" s="313">
        <v>193</v>
      </c>
      <c r="Z49" s="23"/>
      <c r="AA49" s="314"/>
    </row>
    <row r="50" spans="1:27" x14ac:dyDescent="0.3">
      <c r="A50" s="83" t="s">
        <v>21</v>
      </c>
      <c r="B50" s="104" t="s">
        <v>151</v>
      </c>
      <c r="C50" s="104" t="s">
        <v>152</v>
      </c>
      <c r="D50" s="85">
        <f t="shared" si="7"/>
        <v>0.69333333333333336</v>
      </c>
      <c r="E50" s="91">
        <v>161</v>
      </c>
      <c r="F50" s="123">
        <f>E50/300</f>
        <v>0.53666666666666663</v>
      </c>
      <c r="G50" s="77"/>
      <c r="H50" s="125">
        <f t="shared" si="8"/>
        <v>208</v>
      </c>
      <c r="I50" s="23"/>
      <c r="J50" s="129">
        <v>28</v>
      </c>
      <c r="K50" s="62"/>
      <c r="L50" s="127">
        <v>48</v>
      </c>
      <c r="M50" s="62"/>
      <c r="N50" s="127">
        <v>43</v>
      </c>
      <c r="O50" s="62"/>
      <c r="P50" s="187">
        <v>42</v>
      </c>
      <c r="Q50" s="33"/>
      <c r="R50" s="187"/>
      <c r="S50" s="46"/>
      <c r="T50" s="190">
        <v>47</v>
      </c>
      <c r="U50" s="181">
        <v>300</v>
      </c>
      <c r="V50" s="46"/>
      <c r="W50" s="193"/>
      <c r="X50" s="46"/>
      <c r="Y50" s="313">
        <v>180</v>
      </c>
      <c r="Z50" s="23"/>
      <c r="AA50" s="314"/>
    </row>
    <row r="51" spans="1:27" x14ac:dyDescent="0.3">
      <c r="A51" s="83" t="s">
        <v>22</v>
      </c>
      <c r="B51" s="104" t="s">
        <v>179</v>
      </c>
      <c r="C51" s="104" t="s">
        <v>180</v>
      </c>
      <c r="D51" s="85">
        <f t="shared" si="7"/>
        <v>0.54400000000000004</v>
      </c>
      <c r="E51" s="91">
        <v>151</v>
      </c>
      <c r="F51" s="123">
        <f>E51/300</f>
        <v>0.5033333333333333</v>
      </c>
      <c r="G51" s="77"/>
      <c r="H51" s="125">
        <f t="shared" si="8"/>
        <v>204</v>
      </c>
      <c r="I51" s="23"/>
      <c r="J51" s="129">
        <v>17</v>
      </c>
      <c r="K51" s="62"/>
      <c r="L51" s="127">
        <v>46</v>
      </c>
      <c r="M51" s="62"/>
      <c r="N51" s="127">
        <v>50</v>
      </c>
      <c r="O51" s="62"/>
      <c r="P51" s="187">
        <v>28</v>
      </c>
      <c r="Q51" s="33"/>
      <c r="R51" s="129">
        <v>27</v>
      </c>
      <c r="S51" s="46"/>
      <c r="T51" s="190">
        <v>36</v>
      </c>
      <c r="U51" s="181">
        <v>375</v>
      </c>
      <c r="V51" s="46"/>
      <c r="W51" s="193"/>
      <c r="X51" s="46"/>
      <c r="Y51" s="313">
        <v>160</v>
      </c>
      <c r="Z51" s="23"/>
      <c r="AA51" s="314"/>
    </row>
    <row r="52" spans="1:27" s="137" customFormat="1" x14ac:dyDescent="0.3">
      <c r="A52" s="72" t="s">
        <v>277</v>
      </c>
      <c r="B52" s="9"/>
      <c r="C52" s="9"/>
      <c r="D52" s="77"/>
      <c r="E52" s="23"/>
      <c r="F52" s="77"/>
      <c r="G52" s="77"/>
      <c r="H52" s="23"/>
      <c r="I52" s="23"/>
      <c r="J52" s="79"/>
      <c r="K52" s="62"/>
      <c r="L52" s="79"/>
      <c r="M52" s="62"/>
      <c r="N52" s="62"/>
      <c r="O52" s="62"/>
      <c r="P52" s="23"/>
      <c r="Q52" s="33"/>
      <c r="R52" s="23"/>
      <c r="S52" s="46"/>
      <c r="T52" s="23"/>
      <c r="U52" s="23"/>
      <c r="V52" s="9"/>
      <c r="W52" s="9"/>
      <c r="X52" s="9"/>
      <c r="Y52" s="23"/>
      <c r="Z52" s="23"/>
      <c r="AA52" s="23"/>
    </row>
    <row r="53" spans="1:27" x14ac:dyDescent="0.3">
      <c r="A53" s="96" t="s">
        <v>17</v>
      </c>
      <c r="B53" s="97" t="s">
        <v>84</v>
      </c>
      <c r="C53" s="97" t="s">
        <v>85</v>
      </c>
      <c r="D53" s="98">
        <f>H53/U53</f>
        <v>0.77333333333333332</v>
      </c>
      <c r="E53" s="108">
        <v>184</v>
      </c>
      <c r="F53" s="157">
        <f>E53/300</f>
        <v>0.61333333333333329</v>
      </c>
      <c r="G53" s="77"/>
      <c r="H53" s="158">
        <f>SUM(J53,L53,N53, P53,R53,T53)</f>
        <v>232</v>
      </c>
      <c r="I53" s="23"/>
      <c r="J53" s="160">
        <v>22</v>
      </c>
      <c r="K53" s="62"/>
      <c r="L53" s="161"/>
      <c r="M53" s="62"/>
      <c r="N53" s="160">
        <v>56</v>
      </c>
      <c r="O53" s="62"/>
      <c r="P53" s="188">
        <v>50</v>
      </c>
      <c r="Q53" s="23"/>
      <c r="R53" s="188">
        <v>56</v>
      </c>
      <c r="S53" s="23"/>
      <c r="T53" s="334">
        <v>48</v>
      </c>
      <c r="U53" s="182">
        <v>300</v>
      </c>
      <c r="V53" s="46"/>
      <c r="W53" s="192"/>
      <c r="X53" s="46"/>
      <c r="Y53" s="311">
        <v>184</v>
      </c>
      <c r="Z53" s="23"/>
      <c r="AA53" s="312" t="s">
        <v>312</v>
      </c>
    </row>
    <row r="54" spans="1:27" x14ac:dyDescent="0.3">
      <c r="A54" s="83" t="s">
        <v>18</v>
      </c>
      <c r="B54" s="84" t="s">
        <v>58</v>
      </c>
      <c r="C54" s="84" t="s">
        <v>59</v>
      </c>
      <c r="D54" s="85">
        <f>H54/U54</f>
        <v>0.73</v>
      </c>
      <c r="E54" s="87">
        <v>176</v>
      </c>
      <c r="F54" s="123">
        <f>E54/300</f>
        <v>0.58666666666666667</v>
      </c>
      <c r="G54" s="77"/>
      <c r="H54" s="125">
        <f>SUM(J54,L54,N54, P54,R54,T54)</f>
        <v>219</v>
      </c>
      <c r="I54" s="23"/>
      <c r="J54" s="127">
        <v>27</v>
      </c>
      <c r="K54" s="62"/>
      <c r="L54" s="127">
        <v>48</v>
      </c>
      <c r="M54" s="62"/>
      <c r="N54" s="128"/>
      <c r="O54" s="62"/>
      <c r="P54" s="187">
        <v>48</v>
      </c>
      <c r="Q54" s="23"/>
      <c r="R54" s="187">
        <v>53</v>
      </c>
      <c r="S54" s="23"/>
      <c r="T54" s="332">
        <v>43</v>
      </c>
      <c r="U54" s="181">
        <v>300</v>
      </c>
      <c r="V54" s="46"/>
      <c r="W54" s="193"/>
      <c r="X54" s="46"/>
      <c r="Y54" s="313">
        <v>176</v>
      </c>
      <c r="Z54" s="23"/>
      <c r="AA54" s="314" t="s">
        <v>313</v>
      </c>
    </row>
    <row r="55" spans="1:27" s="137" customFormat="1" x14ac:dyDescent="0.3">
      <c r="A55" s="72"/>
      <c r="B55" s="9"/>
      <c r="C55" s="9"/>
      <c r="D55" s="77"/>
      <c r="E55" s="23"/>
      <c r="F55" s="77"/>
      <c r="G55" s="77"/>
      <c r="H55" s="23"/>
      <c r="I55" s="23"/>
      <c r="J55" s="79"/>
      <c r="K55" s="62"/>
      <c r="L55" s="79"/>
      <c r="M55" s="62"/>
      <c r="N55" s="62"/>
      <c r="O55" s="62"/>
      <c r="P55" s="23"/>
      <c r="Q55" s="33"/>
      <c r="R55" s="23"/>
      <c r="S55" s="46"/>
      <c r="T55" s="23"/>
      <c r="U55" s="23"/>
      <c r="V55" s="9"/>
      <c r="W55" s="9"/>
      <c r="X55" s="9"/>
      <c r="Y55" s="46"/>
      <c r="Z55" s="46"/>
      <c r="AA55" s="46"/>
    </row>
  </sheetData>
  <sortState xmlns:xlrd2="http://schemas.microsoft.com/office/spreadsheetml/2017/richdata2" ref="B53:AA54">
    <sortCondition descending="1" ref="Y53:Y54"/>
  </sortState>
  <mergeCells count="1">
    <mergeCell ref="D1:AA1"/>
  </mergeCells>
  <phoneticPr fontId="15" type="noConversion"/>
  <pageMargins left="0.7" right="0.7" top="0.75" bottom="0.75" header="0.3" footer="0.3"/>
  <pageSetup scale="69" fitToHeight="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BD75"/>
  <sheetViews>
    <sheetView zoomScale="70" zoomScaleNormal="70" workbookViewId="0">
      <pane ySplit="3" topLeftCell="A4" activePane="bottomLeft" state="frozen"/>
      <selection pane="bottomLeft" activeCell="P73" sqref="P73"/>
    </sheetView>
  </sheetViews>
  <sheetFormatPr defaultColWidth="9.140625" defaultRowHeight="18.75" x14ac:dyDescent="0.3"/>
  <cols>
    <col min="1" max="1" width="14.5703125" style="16" customWidth="1"/>
    <col min="2" max="2" width="18" style="19" customWidth="1"/>
    <col min="3" max="3" width="20.140625" style="19" customWidth="1"/>
    <col min="4" max="4" width="11.42578125" style="19" hidden="1" customWidth="1"/>
    <col min="5" max="6" width="11.42578125" style="19" customWidth="1"/>
    <col min="7" max="7" width="2.85546875" style="137" hidden="1" customWidth="1"/>
    <col min="8" max="8" width="13.5703125" style="21" hidden="1" customWidth="1"/>
    <col min="9" max="9" width="2.85546875" style="37" customWidth="1"/>
    <col min="10" max="10" width="11.7109375" style="54" customWidth="1"/>
    <col min="11" max="11" width="2.85546875" style="55" customWidth="1"/>
    <col min="12" max="12" width="11.7109375" style="54" customWidth="1"/>
    <col min="13" max="13" width="2.85546875" style="55" customWidth="1"/>
    <col min="14" max="14" width="11.85546875" style="54" customWidth="1"/>
    <col min="15" max="15" width="2.85546875" style="55" customWidth="1"/>
    <col min="16" max="16" width="11.7109375" style="54" customWidth="1"/>
    <col min="17" max="17" width="2.85546875" style="143" customWidth="1"/>
    <col min="18" max="18" width="11.7109375" style="54" customWidth="1"/>
    <col min="19" max="19" width="2.85546875" style="143" customWidth="1"/>
    <col min="20" max="20" width="11.42578125" style="12" customWidth="1"/>
    <col min="21" max="21" width="9.140625" style="19" hidden="1" customWidth="1"/>
    <col min="22" max="22" width="2.85546875" style="137" hidden="1" customWidth="1"/>
    <col min="23" max="23" width="20.42578125" style="19" hidden="1" customWidth="1"/>
    <col min="24" max="24" width="2.85546875" style="137" customWidth="1"/>
    <col min="25" max="25" width="16.140625" style="19" customWidth="1"/>
    <col min="26" max="26" width="2.85546875" style="137" customWidth="1"/>
    <col min="27" max="27" width="9.140625" style="19" customWidth="1"/>
    <col min="28" max="29" width="9.140625" style="137" customWidth="1"/>
    <col min="30" max="56" width="9.140625" style="137"/>
    <col min="57" max="16384" width="9.140625" style="19"/>
  </cols>
  <sheetData>
    <row r="1" spans="1:27" ht="33.75" customHeight="1" thickBot="1" x14ac:dyDescent="0.3">
      <c r="A1" s="117" t="s">
        <v>281</v>
      </c>
      <c r="B1" s="235"/>
      <c r="C1" s="235"/>
      <c r="D1" s="349" t="s">
        <v>42</v>
      </c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255"/>
      <c r="W1" s="236"/>
      <c r="X1" s="254"/>
      <c r="Y1" s="236"/>
      <c r="Z1" s="254"/>
      <c r="AA1" s="236"/>
    </row>
    <row r="2" spans="1:27" ht="15.75" customHeight="1" x14ac:dyDescent="0.3">
      <c r="A2" s="295"/>
      <c r="B2" s="275"/>
      <c r="C2" s="278"/>
      <c r="D2" s="285" t="s">
        <v>11</v>
      </c>
      <c r="E2" s="275" t="s">
        <v>291</v>
      </c>
      <c r="F2" s="285" t="s">
        <v>291</v>
      </c>
      <c r="G2" s="136"/>
      <c r="H2" s="22" t="s">
        <v>7</v>
      </c>
      <c r="I2" s="136"/>
      <c r="J2" s="284" t="s">
        <v>4</v>
      </c>
      <c r="K2" s="139"/>
      <c r="L2" s="52" t="s">
        <v>5</v>
      </c>
      <c r="M2" s="139"/>
      <c r="N2" s="284" t="s">
        <v>6</v>
      </c>
      <c r="O2" s="139"/>
      <c r="P2" s="52" t="s">
        <v>8</v>
      </c>
      <c r="Q2" s="139"/>
      <c r="R2" s="59" t="s">
        <v>9</v>
      </c>
      <c r="S2" s="139"/>
      <c r="T2" s="41" t="s">
        <v>31</v>
      </c>
      <c r="U2" s="24"/>
      <c r="V2" s="33"/>
      <c r="W2" s="35"/>
      <c r="X2" s="46"/>
      <c r="Y2" s="287"/>
      <c r="Z2" s="46"/>
      <c r="AA2" s="35"/>
    </row>
    <row r="3" spans="1:27" ht="19.5" thickBot="1" x14ac:dyDescent="0.35">
      <c r="A3" s="17"/>
      <c r="B3" s="274"/>
      <c r="C3" s="297"/>
      <c r="D3" s="8" t="s">
        <v>10</v>
      </c>
      <c r="E3" s="282" t="s">
        <v>48</v>
      </c>
      <c r="F3" s="296" t="s">
        <v>10</v>
      </c>
      <c r="G3" s="80"/>
      <c r="H3" s="42" t="s">
        <v>32</v>
      </c>
      <c r="I3" s="6"/>
      <c r="J3" s="53" t="s">
        <v>0</v>
      </c>
      <c r="K3" s="60"/>
      <c r="L3" s="218" t="s">
        <v>1</v>
      </c>
      <c r="M3" s="60"/>
      <c r="N3" s="53" t="s">
        <v>2</v>
      </c>
      <c r="O3" s="60"/>
      <c r="P3" s="218" t="s">
        <v>12</v>
      </c>
      <c r="Q3" s="60"/>
      <c r="R3" s="218" t="s">
        <v>1</v>
      </c>
      <c r="S3" s="60"/>
      <c r="T3" s="226" t="s">
        <v>0</v>
      </c>
      <c r="U3" s="29"/>
      <c r="V3" s="27"/>
      <c r="W3" s="81" t="s">
        <v>15</v>
      </c>
      <c r="X3" s="80"/>
      <c r="Y3" s="81" t="s">
        <v>16</v>
      </c>
      <c r="Z3" s="80"/>
      <c r="AA3" s="298" t="s">
        <v>14</v>
      </c>
    </row>
    <row r="4" spans="1:27" s="137" customFormat="1" ht="19.5" thickTop="1" x14ac:dyDescent="0.3">
      <c r="A4" s="244" t="s">
        <v>39</v>
      </c>
      <c r="B4" s="46"/>
      <c r="C4" s="46"/>
      <c r="D4" s="46"/>
      <c r="E4" s="46"/>
      <c r="F4" s="46"/>
      <c r="G4" s="46"/>
      <c r="H4" s="23"/>
      <c r="I4" s="23"/>
      <c r="J4" s="62"/>
      <c r="K4" s="62"/>
      <c r="L4" s="62"/>
      <c r="M4" s="62"/>
      <c r="N4" s="62"/>
      <c r="O4" s="62"/>
      <c r="P4" s="62"/>
      <c r="Q4" s="142"/>
      <c r="R4" s="62"/>
      <c r="S4" s="142"/>
      <c r="T4" s="23"/>
      <c r="U4" s="46"/>
      <c r="V4" s="46"/>
      <c r="W4" s="142"/>
      <c r="X4" s="62"/>
      <c r="Y4" s="142"/>
      <c r="Z4" s="23"/>
      <c r="AA4" s="46"/>
    </row>
    <row r="5" spans="1:27" x14ac:dyDescent="0.3">
      <c r="A5" s="96" t="s">
        <v>17</v>
      </c>
      <c r="B5" s="97" t="s">
        <v>293</v>
      </c>
      <c r="C5" s="109" t="s">
        <v>216</v>
      </c>
      <c r="D5" s="98">
        <f>H5/U5</f>
        <v>1.0862499999999999</v>
      </c>
      <c r="E5" s="108">
        <v>684</v>
      </c>
      <c r="F5" s="157">
        <f>E5/800</f>
        <v>0.85499999999999998</v>
      </c>
      <c r="G5" s="77"/>
      <c r="H5" s="158">
        <f>SUM(J5,L5,N5,P5,R5,T5)</f>
        <v>869</v>
      </c>
      <c r="I5" s="23"/>
      <c r="J5" s="160">
        <v>176</v>
      </c>
      <c r="K5" s="79"/>
      <c r="L5" s="160">
        <v>172</v>
      </c>
      <c r="M5" s="62"/>
      <c r="N5" s="161"/>
      <c r="O5" s="62"/>
      <c r="P5" s="173">
        <v>155</v>
      </c>
      <c r="Q5" s="62"/>
      <c r="R5" s="161">
        <v>181</v>
      </c>
      <c r="S5" s="62"/>
      <c r="T5" s="189">
        <v>185</v>
      </c>
      <c r="U5" s="182">
        <v>800</v>
      </c>
      <c r="V5" s="23"/>
      <c r="W5" s="94"/>
      <c r="X5" s="46"/>
      <c r="Y5" s="318">
        <v>714</v>
      </c>
      <c r="Z5" s="23"/>
      <c r="AA5" s="319" t="s">
        <v>320</v>
      </c>
    </row>
    <row r="6" spans="1:27" x14ac:dyDescent="0.3">
      <c r="A6" s="39" t="s">
        <v>18</v>
      </c>
      <c r="B6" s="84" t="s">
        <v>289</v>
      </c>
      <c r="C6" s="110" t="s">
        <v>290</v>
      </c>
      <c r="D6" s="98">
        <f>H6/U6</f>
        <v>0.45666666666666667</v>
      </c>
      <c r="E6" s="107">
        <v>194</v>
      </c>
      <c r="F6" s="157">
        <f>E6/600</f>
        <v>0.32333333333333331</v>
      </c>
      <c r="G6" s="257"/>
      <c r="H6" s="158">
        <f>SUM(J6,L6,N6,P6,R6,T6)</f>
        <v>274</v>
      </c>
      <c r="I6" s="257"/>
      <c r="J6" s="89">
        <v>38</v>
      </c>
      <c r="K6" s="62"/>
      <c r="L6" s="89">
        <v>69</v>
      </c>
      <c r="M6" s="62"/>
      <c r="N6" s="89"/>
      <c r="O6" s="62"/>
      <c r="P6" s="91"/>
      <c r="Q6" s="257"/>
      <c r="R6" s="91">
        <v>87</v>
      </c>
      <c r="S6" s="257"/>
      <c r="T6" s="91">
        <v>80</v>
      </c>
      <c r="U6" s="272">
        <v>600</v>
      </c>
      <c r="V6" s="23"/>
      <c r="W6" s="94"/>
      <c r="X6" s="46"/>
      <c r="Y6" s="318">
        <v>274</v>
      </c>
      <c r="Z6" s="23"/>
      <c r="AA6" s="318" t="s">
        <v>321</v>
      </c>
    </row>
    <row r="7" spans="1:27" s="137" customFormat="1" ht="18.75" customHeight="1" x14ac:dyDescent="0.3">
      <c r="A7" s="244" t="s">
        <v>33</v>
      </c>
      <c r="B7" s="46"/>
      <c r="C7" s="46"/>
      <c r="D7" s="9"/>
      <c r="E7" s="166"/>
      <c r="F7" s="77"/>
      <c r="G7" s="77"/>
      <c r="H7" s="23"/>
      <c r="I7" s="23"/>
      <c r="J7" s="62"/>
      <c r="K7" s="62"/>
      <c r="L7" s="62"/>
      <c r="M7" s="62"/>
      <c r="N7" s="62"/>
      <c r="O7" s="62"/>
      <c r="P7" s="62"/>
      <c r="Q7" s="142"/>
      <c r="R7" s="62"/>
      <c r="S7" s="142"/>
      <c r="T7" s="23"/>
      <c r="U7" s="23"/>
      <c r="V7" s="23"/>
      <c r="W7" s="142"/>
      <c r="X7" s="62"/>
      <c r="Y7" s="62"/>
      <c r="Z7" s="23"/>
      <c r="AA7" s="23"/>
    </row>
    <row r="8" spans="1:27" x14ac:dyDescent="0.3">
      <c r="A8" s="96" t="s">
        <v>17</v>
      </c>
      <c r="B8" s="84" t="s">
        <v>208</v>
      </c>
      <c r="C8" s="110" t="s">
        <v>209</v>
      </c>
      <c r="D8" s="85">
        <f>H8/U8</f>
        <v>1.19</v>
      </c>
      <c r="E8" s="87">
        <v>758</v>
      </c>
      <c r="F8" s="123">
        <f>E8/800</f>
        <v>0.94750000000000001</v>
      </c>
      <c r="G8" s="77"/>
      <c r="H8" s="125">
        <f>SUM(J8,L8,N8,P8,R8,T8)</f>
        <v>952</v>
      </c>
      <c r="I8" s="23"/>
      <c r="J8" s="127">
        <v>198</v>
      </c>
      <c r="K8" s="79"/>
      <c r="L8" s="127">
        <v>193</v>
      </c>
      <c r="M8" s="79"/>
      <c r="N8" s="128">
        <v>186</v>
      </c>
      <c r="O8" s="62"/>
      <c r="P8" s="128"/>
      <c r="Q8" s="142"/>
      <c r="R8" s="132">
        <v>181</v>
      </c>
      <c r="S8" s="142"/>
      <c r="T8" s="191">
        <v>194</v>
      </c>
      <c r="U8" s="181">
        <v>800</v>
      </c>
      <c r="V8" s="23"/>
      <c r="W8" s="94"/>
      <c r="X8" s="46"/>
      <c r="Y8" s="318">
        <v>771</v>
      </c>
      <c r="Z8" s="23"/>
      <c r="AA8" s="319" t="s">
        <v>322</v>
      </c>
    </row>
    <row r="9" spans="1:27" x14ac:dyDescent="0.3">
      <c r="A9" s="83" t="s">
        <v>18</v>
      </c>
      <c r="B9" s="84" t="s">
        <v>203</v>
      </c>
      <c r="C9" s="110" t="s">
        <v>204</v>
      </c>
      <c r="D9" s="85">
        <f>H9/U9</f>
        <v>1.1825000000000001</v>
      </c>
      <c r="E9" s="87">
        <v>748</v>
      </c>
      <c r="F9" s="123">
        <f>E9/800</f>
        <v>0.93500000000000005</v>
      </c>
      <c r="G9" s="77"/>
      <c r="H9" s="125">
        <f>SUM(J9,L9,N9,P9,R9,T9)</f>
        <v>946</v>
      </c>
      <c r="I9" s="23"/>
      <c r="J9" s="127">
        <v>181</v>
      </c>
      <c r="K9" s="79"/>
      <c r="L9" s="127">
        <v>196</v>
      </c>
      <c r="M9" s="79"/>
      <c r="N9" s="128"/>
      <c r="O9" s="62"/>
      <c r="P9" s="129">
        <v>179</v>
      </c>
      <c r="Q9" s="142"/>
      <c r="R9" s="130">
        <v>192</v>
      </c>
      <c r="S9" s="142"/>
      <c r="T9" s="191">
        <v>198</v>
      </c>
      <c r="U9" s="181">
        <v>800</v>
      </c>
      <c r="V9" s="23"/>
      <c r="W9" s="94"/>
      <c r="X9" s="46"/>
      <c r="Y9" s="318">
        <v>767</v>
      </c>
      <c r="Z9" s="23"/>
      <c r="AA9" s="319" t="s">
        <v>323</v>
      </c>
    </row>
    <row r="10" spans="1:27" x14ac:dyDescent="0.3">
      <c r="A10" s="83" t="s">
        <v>19</v>
      </c>
      <c r="B10" s="84" t="s">
        <v>144</v>
      </c>
      <c r="C10" s="110" t="s">
        <v>228</v>
      </c>
      <c r="D10" s="85">
        <f>H10/U10</f>
        <v>0.94874999999999998</v>
      </c>
      <c r="E10" s="87">
        <v>759</v>
      </c>
      <c r="F10" s="123">
        <f>E10/800</f>
        <v>0.94874999999999998</v>
      </c>
      <c r="G10" s="77"/>
      <c r="H10" s="125">
        <f>SUM(J10,L10,N10,P10,R10,T10)</f>
        <v>759</v>
      </c>
      <c r="I10" s="23"/>
      <c r="J10" s="127">
        <v>187</v>
      </c>
      <c r="K10" s="79"/>
      <c r="L10" s="128">
        <v>186</v>
      </c>
      <c r="M10" s="62"/>
      <c r="N10" s="127">
        <v>196</v>
      </c>
      <c r="O10" s="79"/>
      <c r="P10" s="128"/>
      <c r="Q10" s="142"/>
      <c r="R10" s="130">
        <v>190</v>
      </c>
      <c r="S10" s="142"/>
      <c r="T10" s="191"/>
      <c r="U10" s="181">
        <v>800</v>
      </c>
      <c r="V10" s="23"/>
      <c r="W10" s="94"/>
      <c r="X10" s="46"/>
      <c r="Y10" s="318">
        <v>759</v>
      </c>
      <c r="Z10" s="23"/>
      <c r="AA10" s="319"/>
    </row>
    <row r="11" spans="1:27" x14ac:dyDescent="0.3">
      <c r="A11" s="83" t="s">
        <v>20</v>
      </c>
      <c r="B11" s="84" t="s">
        <v>186</v>
      </c>
      <c r="C11" s="110" t="s">
        <v>234</v>
      </c>
      <c r="D11" s="85">
        <f>H11/U11</f>
        <v>1.0229999999999999</v>
      </c>
      <c r="E11" s="87">
        <v>745</v>
      </c>
      <c r="F11" s="123">
        <f>E11/800</f>
        <v>0.93125000000000002</v>
      </c>
      <c r="G11" s="77"/>
      <c r="H11" s="125">
        <f>SUM(J11,L11,N11,P11,R11,T11)</f>
        <v>1023</v>
      </c>
      <c r="I11" s="23"/>
      <c r="J11" s="127">
        <v>191</v>
      </c>
      <c r="K11" s="79"/>
      <c r="L11" s="127">
        <v>183</v>
      </c>
      <c r="M11" s="79"/>
      <c r="N11" s="129">
        <v>180</v>
      </c>
      <c r="O11" s="62"/>
      <c r="P11" s="129">
        <v>87</v>
      </c>
      <c r="Q11" s="62"/>
      <c r="R11" s="128">
        <v>191</v>
      </c>
      <c r="S11" s="62"/>
      <c r="T11" s="191">
        <v>191</v>
      </c>
      <c r="U11" s="181">
        <v>1000</v>
      </c>
      <c r="V11" s="23"/>
      <c r="W11" s="94"/>
      <c r="X11" s="46"/>
      <c r="Y11" s="318">
        <v>754</v>
      </c>
      <c r="Z11" s="23"/>
      <c r="AA11" s="319"/>
    </row>
    <row r="12" spans="1:27" s="137" customFormat="1" x14ac:dyDescent="0.3">
      <c r="A12" s="211" t="s">
        <v>34</v>
      </c>
      <c r="B12" s="9"/>
      <c r="C12" s="9"/>
      <c r="D12" s="245"/>
      <c r="E12" s="166"/>
      <c r="F12" s="77"/>
      <c r="G12" s="77"/>
      <c r="H12" s="23"/>
      <c r="I12" s="23"/>
      <c r="J12" s="62"/>
      <c r="K12" s="62"/>
      <c r="L12" s="62"/>
      <c r="M12" s="62"/>
      <c r="N12" s="62"/>
      <c r="O12" s="62"/>
      <c r="P12" s="62"/>
      <c r="Q12" s="142"/>
      <c r="R12" s="62"/>
      <c r="S12" s="142"/>
      <c r="T12" s="23"/>
      <c r="U12" s="23"/>
      <c r="V12" s="23"/>
      <c r="W12" s="142"/>
      <c r="X12" s="62"/>
      <c r="Y12" s="62"/>
      <c r="Z12" s="23"/>
      <c r="AA12" s="23"/>
    </row>
    <row r="13" spans="1:27" x14ac:dyDescent="0.3">
      <c r="A13" s="243" t="s">
        <v>17</v>
      </c>
      <c r="B13" s="84" t="s">
        <v>269</v>
      </c>
      <c r="C13" s="110" t="s">
        <v>216</v>
      </c>
      <c r="D13" s="85">
        <f>H13/U13</f>
        <v>0.90749999999999997</v>
      </c>
      <c r="E13" s="87">
        <v>726</v>
      </c>
      <c r="F13" s="123">
        <f>E13/800</f>
        <v>0.90749999999999997</v>
      </c>
      <c r="G13" s="77"/>
      <c r="H13" s="125">
        <f>SUM(J13,L13,N13,P13,R13,T13)</f>
        <v>726</v>
      </c>
      <c r="I13" s="23"/>
      <c r="J13" s="131">
        <v>184</v>
      </c>
      <c r="K13" s="79"/>
      <c r="L13" s="131"/>
      <c r="M13" s="79"/>
      <c r="N13" s="131">
        <v>190</v>
      </c>
      <c r="O13" s="79"/>
      <c r="P13" s="130">
        <v>182</v>
      </c>
      <c r="Q13" s="142"/>
      <c r="R13" s="130">
        <v>170</v>
      </c>
      <c r="S13" s="142"/>
      <c r="T13" s="191"/>
      <c r="U13" s="181">
        <v>800</v>
      </c>
      <c r="V13" s="23"/>
      <c r="W13" s="94"/>
      <c r="X13" s="46"/>
      <c r="Y13" s="318">
        <v>726</v>
      </c>
      <c r="Z13" s="23"/>
      <c r="AA13" s="319" t="s">
        <v>324</v>
      </c>
    </row>
    <row r="14" spans="1:27" x14ac:dyDescent="0.3">
      <c r="A14" s="242" t="s">
        <v>18</v>
      </c>
      <c r="B14" s="84" t="s">
        <v>178</v>
      </c>
      <c r="C14" s="110" t="s">
        <v>177</v>
      </c>
      <c r="D14" s="85">
        <f>H14/U14</f>
        <v>1.1316666666666666</v>
      </c>
      <c r="E14" s="87">
        <v>502</v>
      </c>
      <c r="F14" s="123">
        <f>E14/600</f>
        <v>0.83666666666666667</v>
      </c>
      <c r="G14" s="77"/>
      <c r="H14" s="125">
        <f>SUM(J14,L14,N14,P14,R14,T14)</f>
        <v>679</v>
      </c>
      <c r="I14" s="23"/>
      <c r="J14" s="131">
        <v>172</v>
      </c>
      <c r="K14" s="79"/>
      <c r="L14" s="131">
        <v>166</v>
      </c>
      <c r="M14" s="79"/>
      <c r="N14" s="130">
        <v>164</v>
      </c>
      <c r="O14" s="62"/>
      <c r="P14" s="130"/>
      <c r="Q14" s="142"/>
      <c r="R14" s="130"/>
      <c r="S14" s="142"/>
      <c r="T14" s="191">
        <v>177</v>
      </c>
      <c r="U14" s="181">
        <v>600</v>
      </c>
      <c r="V14" s="23"/>
      <c r="W14" s="94"/>
      <c r="X14" s="46"/>
      <c r="Y14" s="318">
        <v>679</v>
      </c>
      <c r="Z14" s="23"/>
      <c r="AA14" s="319" t="s">
        <v>325</v>
      </c>
    </row>
    <row r="15" spans="1:27" x14ac:dyDescent="0.3">
      <c r="A15" s="242" t="s">
        <v>19</v>
      </c>
      <c r="B15" s="84" t="s">
        <v>168</v>
      </c>
      <c r="C15" s="110" t="s">
        <v>166</v>
      </c>
      <c r="D15" s="85">
        <f>H15/U15</f>
        <v>0.87</v>
      </c>
      <c r="E15" s="87">
        <v>606</v>
      </c>
      <c r="F15" s="123">
        <f>E15/800</f>
        <v>0.75749999999999995</v>
      </c>
      <c r="G15" s="77"/>
      <c r="H15" s="125">
        <f>SUM(J15,L15,N15,P15,R15,T15)</f>
        <v>870</v>
      </c>
      <c r="I15" s="23"/>
      <c r="J15" s="131">
        <v>153</v>
      </c>
      <c r="K15" s="79"/>
      <c r="L15" s="131">
        <v>154</v>
      </c>
      <c r="M15" s="79"/>
      <c r="N15" s="132">
        <v>136</v>
      </c>
      <c r="O15" s="62"/>
      <c r="P15" s="132">
        <v>94</v>
      </c>
      <c r="Q15" s="142"/>
      <c r="R15" s="130">
        <v>165</v>
      </c>
      <c r="S15" s="142"/>
      <c r="T15" s="191">
        <v>168</v>
      </c>
      <c r="U15" s="181">
        <v>1000</v>
      </c>
      <c r="V15" s="23"/>
      <c r="W15" s="94"/>
      <c r="X15" s="46"/>
      <c r="Y15" s="318">
        <v>640</v>
      </c>
      <c r="Z15" s="23"/>
      <c r="AA15" s="319"/>
    </row>
    <row r="16" spans="1:27" x14ac:dyDescent="0.3">
      <c r="A16" s="242" t="s">
        <v>20</v>
      </c>
      <c r="B16" s="145" t="s">
        <v>164</v>
      </c>
      <c r="C16" s="172" t="s">
        <v>165</v>
      </c>
      <c r="D16" s="146">
        <f>H16/U16</f>
        <v>0.79874999999999996</v>
      </c>
      <c r="E16" s="147">
        <v>639</v>
      </c>
      <c r="F16" s="148">
        <f>E16/800</f>
        <v>0.79874999999999996</v>
      </c>
      <c r="G16" s="77"/>
      <c r="H16" s="149">
        <f>SUM(J16,L16,N16,P16,R16,T16)</f>
        <v>639</v>
      </c>
      <c r="I16" s="23"/>
      <c r="J16" s="150">
        <v>173</v>
      </c>
      <c r="K16" s="79"/>
      <c r="L16" s="209">
        <v>150</v>
      </c>
      <c r="M16" s="62"/>
      <c r="N16" s="150">
        <v>162</v>
      </c>
      <c r="O16" s="79"/>
      <c r="P16" s="209">
        <v>154</v>
      </c>
      <c r="Q16" s="142"/>
      <c r="R16" s="209"/>
      <c r="S16" s="142"/>
      <c r="T16" s="204"/>
      <c r="U16" s="232">
        <v>800</v>
      </c>
      <c r="V16" s="23"/>
      <c r="W16" s="94"/>
      <c r="X16" s="46"/>
      <c r="Y16" s="318">
        <v>639</v>
      </c>
      <c r="Z16" s="23"/>
      <c r="AA16" s="319"/>
    </row>
    <row r="17" spans="1:28" s="137" customFormat="1" x14ac:dyDescent="0.3">
      <c r="A17" s="270"/>
      <c r="B17" s="46"/>
      <c r="C17" s="46"/>
      <c r="D17" s="46"/>
      <c r="E17" s="46"/>
      <c r="F17" s="46"/>
      <c r="G17" s="46"/>
      <c r="H17" s="23"/>
      <c r="I17" s="23"/>
      <c r="J17" s="62"/>
      <c r="K17" s="62"/>
      <c r="L17" s="62"/>
      <c r="M17" s="62"/>
      <c r="N17" s="62"/>
      <c r="O17" s="62"/>
      <c r="P17" s="62"/>
      <c r="Q17" s="142"/>
      <c r="R17" s="62"/>
      <c r="S17" s="142"/>
      <c r="T17" s="23"/>
      <c r="U17" s="46"/>
      <c r="V17" s="46"/>
      <c r="W17" s="142"/>
      <c r="X17" s="62"/>
      <c r="Y17" s="62"/>
      <c r="Z17" s="23"/>
      <c r="AA17" s="23"/>
    </row>
    <row r="18" spans="1:28" x14ac:dyDescent="0.3">
      <c r="A18" s="43"/>
      <c r="B18" s="30"/>
      <c r="C18" s="30"/>
      <c r="D18" s="30"/>
      <c r="E18" s="30"/>
      <c r="F18" s="30"/>
      <c r="G18" s="138"/>
      <c r="J18" s="57"/>
      <c r="K18" s="63"/>
      <c r="L18" s="57"/>
      <c r="M18" s="63"/>
      <c r="N18" s="57"/>
      <c r="O18" s="63"/>
      <c r="P18" s="57"/>
      <c r="Q18" s="258"/>
      <c r="R18" s="57"/>
      <c r="S18" s="258"/>
      <c r="T18" s="21"/>
      <c r="U18" s="30"/>
      <c r="V18" s="46"/>
      <c r="W18" s="185"/>
      <c r="X18" s="138"/>
      <c r="Y18" s="37"/>
      <c r="Z18" s="37"/>
      <c r="AA18" s="37"/>
      <c r="AB18" s="138"/>
    </row>
    <row r="19" spans="1:28" s="137" customFormat="1" x14ac:dyDescent="0.3">
      <c r="A19" s="270"/>
      <c r="B19" s="46"/>
      <c r="C19" s="46"/>
      <c r="D19" s="46"/>
      <c r="E19" s="46"/>
      <c r="F19" s="46"/>
      <c r="G19" s="46"/>
      <c r="H19" s="23"/>
      <c r="I19" s="23"/>
      <c r="J19" s="62"/>
      <c r="K19" s="62"/>
      <c r="L19" s="62"/>
      <c r="M19" s="62"/>
      <c r="N19" s="62"/>
      <c r="O19" s="62"/>
      <c r="P19" s="62"/>
      <c r="Q19" s="142"/>
      <c r="R19" s="62"/>
      <c r="S19" s="142"/>
      <c r="T19" s="23"/>
      <c r="U19" s="46"/>
      <c r="V19" s="46"/>
      <c r="W19" s="142"/>
      <c r="X19" s="62"/>
      <c r="Y19" s="62"/>
      <c r="Z19" s="23"/>
      <c r="AA19" s="23"/>
    </row>
    <row r="20" spans="1:28" ht="33.75" customHeight="1" thickBot="1" x14ac:dyDescent="0.55000000000000004">
      <c r="A20" s="343" t="s">
        <v>43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265"/>
      <c r="V20" s="46"/>
      <c r="W20" s="94"/>
      <c r="X20" s="46"/>
      <c r="Y20" s="318"/>
      <c r="Z20" s="23"/>
      <c r="AA20" s="319"/>
    </row>
    <row r="21" spans="1:28" x14ac:dyDescent="0.3">
      <c r="A21" s="176"/>
      <c r="B21" s="137"/>
      <c r="C21" s="137"/>
      <c r="D21" s="39" t="s">
        <v>35</v>
      </c>
      <c r="E21" s="39" t="s">
        <v>46</v>
      </c>
      <c r="F21" s="39" t="s">
        <v>46</v>
      </c>
      <c r="G21" s="10"/>
      <c r="H21" s="50" t="s">
        <v>7</v>
      </c>
      <c r="I21" s="10"/>
      <c r="J21" s="111" t="s">
        <v>4</v>
      </c>
      <c r="K21" s="112"/>
      <c r="L21" s="111" t="s">
        <v>5</v>
      </c>
      <c r="M21" s="112"/>
      <c r="N21" s="111" t="s">
        <v>6</v>
      </c>
      <c r="O21" s="112"/>
      <c r="P21" s="111" t="s">
        <v>8</v>
      </c>
      <c r="Q21" s="112"/>
      <c r="R21" s="111" t="s">
        <v>9</v>
      </c>
      <c r="S21" s="112"/>
      <c r="T21" s="39" t="s">
        <v>31</v>
      </c>
      <c r="U21" s="137"/>
      <c r="V21" s="46"/>
      <c r="W21" s="94"/>
      <c r="X21" s="46"/>
      <c r="Y21" s="318"/>
      <c r="Z21" s="23"/>
      <c r="AA21" s="319"/>
    </row>
    <row r="22" spans="1:28" ht="19.5" thickBot="1" x14ac:dyDescent="0.35">
      <c r="A22" s="17"/>
      <c r="B22" s="32"/>
      <c r="C22" s="32"/>
      <c r="D22" s="7" t="s">
        <v>10</v>
      </c>
      <c r="E22" s="7" t="s">
        <v>48</v>
      </c>
      <c r="F22" s="7" t="s">
        <v>10</v>
      </c>
      <c r="G22" s="6"/>
      <c r="H22" s="42" t="s">
        <v>36</v>
      </c>
      <c r="I22" s="6"/>
      <c r="J22" s="53" t="s">
        <v>0</v>
      </c>
      <c r="K22" s="60"/>
      <c r="L22" s="53" t="s">
        <v>1</v>
      </c>
      <c r="M22" s="60"/>
      <c r="N22" s="53" t="s">
        <v>2</v>
      </c>
      <c r="O22" s="60"/>
      <c r="P22" s="53" t="s">
        <v>12</v>
      </c>
      <c r="Q22" s="60"/>
      <c r="R22" s="53" t="s">
        <v>1</v>
      </c>
      <c r="S22" s="60"/>
      <c r="T22" s="7" t="s">
        <v>0</v>
      </c>
      <c r="U22" s="32"/>
      <c r="V22" s="34"/>
      <c r="W22" s="271"/>
      <c r="X22" s="34"/>
      <c r="Y22" s="320"/>
      <c r="Z22" s="321"/>
      <c r="AA22" s="322"/>
    </row>
    <row r="23" spans="1:28" ht="24" customHeight="1" thickTop="1" x14ac:dyDescent="0.3">
      <c r="A23" s="51" t="s">
        <v>39</v>
      </c>
      <c r="B23" s="26"/>
      <c r="C23" s="26"/>
      <c r="D23" s="40"/>
      <c r="E23" s="40"/>
      <c r="F23" s="26"/>
      <c r="G23" s="46"/>
      <c r="H23" s="40"/>
      <c r="I23" s="10"/>
      <c r="J23" s="67"/>
      <c r="K23" s="112"/>
      <c r="L23" s="67"/>
      <c r="M23" s="112"/>
      <c r="N23" s="67"/>
      <c r="O23" s="112"/>
      <c r="P23" s="67"/>
      <c r="Q23" s="112"/>
      <c r="R23" s="67"/>
      <c r="S23" s="112"/>
      <c r="T23" s="40"/>
      <c r="U23" s="26"/>
      <c r="V23" s="46"/>
      <c r="W23" s="142"/>
      <c r="X23" s="62"/>
      <c r="Y23" s="62"/>
      <c r="Z23" s="23"/>
      <c r="AA23" s="23"/>
    </row>
    <row r="24" spans="1:28" x14ac:dyDescent="0.3">
      <c r="A24" s="83" t="s">
        <v>17</v>
      </c>
      <c r="B24" s="104" t="s">
        <v>110</v>
      </c>
      <c r="C24" s="120" t="s">
        <v>111</v>
      </c>
      <c r="D24" s="85">
        <f>H24/U24</f>
        <v>0.77</v>
      </c>
      <c r="E24" s="87">
        <v>161</v>
      </c>
      <c r="F24" s="123">
        <f>E24/300</f>
        <v>0.53666666666666663</v>
      </c>
      <c r="G24" s="77"/>
      <c r="H24" s="125">
        <f>SUM(J24,L24,N24,P24,R24,T24)</f>
        <v>231</v>
      </c>
      <c r="I24" s="23"/>
      <c r="J24" s="127">
        <v>45</v>
      </c>
      <c r="K24" s="79"/>
      <c r="L24" s="127">
        <v>52</v>
      </c>
      <c r="M24" s="79"/>
      <c r="N24" s="128"/>
      <c r="O24" s="62"/>
      <c r="P24" s="128"/>
      <c r="Q24" s="62"/>
      <c r="R24" s="128">
        <v>64</v>
      </c>
      <c r="S24" s="62"/>
      <c r="T24" s="190">
        <v>70</v>
      </c>
      <c r="U24" s="249">
        <v>300</v>
      </c>
      <c r="V24" s="9"/>
      <c r="W24" s="94"/>
      <c r="X24" s="46"/>
      <c r="Y24" s="318">
        <v>231</v>
      </c>
      <c r="Z24" s="23"/>
      <c r="AA24" s="319" t="s">
        <v>320</v>
      </c>
    </row>
    <row r="25" spans="1:28" x14ac:dyDescent="0.3">
      <c r="A25" s="83" t="s">
        <v>18</v>
      </c>
      <c r="B25" s="104" t="s">
        <v>79</v>
      </c>
      <c r="C25" s="120" t="s">
        <v>80</v>
      </c>
      <c r="D25" s="85">
        <f>H25/U25</f>
        <v>0.57399999999999995</v>
      </c>
      <c r="E25" s="87">
        <v>198</v>
      </c>
      <c r="F25" s="123">
        <f>E25/400</f>
        <v>0.495</v>
      </c>
      <c r="G25" s="77"/>
      <c r="H25" s="125">
        <f>SUM(J25,L25,N25,P25,R25,T25)</f>
        <v>287</v>
      </c>
      <c r="I25" s="23"/>
      <c r="J25" s="127">
        <v>43</v>
      </c>
      <c r="K25" s="79"/>
      <c r="L25" s="129">
        <v>38</v>
      </c>
      <c r="M25" s="62"/>
      <c r="N25" s="127">
        <v>50</v>
      </c>
      <c r="O25" s="79"/>
      <c r="P25" s="129">
        <v>41</v>
      </c>
      <c r="Q25" s="62"/>
      <c r="R25" s="128">
        <v>64</v>
      </c>
      <c r="S25" s="62"/>
      <c r="T25" s="190">
        <v>51</v>
      </c>
      <c r="U25" s="249">
        <v>500</v>
      </c>
      <c r="V25" s="9"/>
      <c r="W25" s="94"/>
      <c r="X25" s="46"/>
      <c r="Y25" s="318">
        <v>208</v>
      </c>
      <c r="Z25" s="23"/>
      <c r="AA25" s="319" t="s">
        <v>321</v>
      </c>
    </row>
    <row r="26" spans="1:28" x14ac:dyDescent="0.3">
      <c r="A26" s="144" t="s">
        <v>19</v>
      </c>
      <c r="B26" s="154" t="s">
        <v>258</v>
      </c>
      <c r="C26" s="208" t="s">
        <v>50</v>
      </c>
      <c r="D26" s="146">
        <f>H26/U26</f>
        <v>0.38600000000000001</v>
      </c>
      <c r="E26" s="147">
        <v>126</v>
      </c>
      <c r="F26" s="148">
        <f>E26/400</f>
        <v>0.315</v>
      </c>
      <c r="G26" s="77"/>
      <c r="H26" s="149">
        <f>SUM(J26,L26,N26,P26,R26,T26)</f>
        <v>193</v>
      </c>
      <c r="I26" s="23"/>
      <c r="J26" s="152">
        <v>23</v>
      </c>
      <c r="K26" s="79"/>
      <c r="L26" s="203">
        <v>14</v>
      </c>
      <c r="M26" s="62"/>
      <c r="N26" s="152">
        <v>34</v>
      </c>
      <c r="O26" s="79"/>
      <c r="P26" s="151">
        <v>40</v>
      </c>
      <c r="Q26" s="62"/>
      <c r="R26" s="203">
        <v>29</v>
      </c>
      <c r="S26" s="62"/>
      <c r="T26" s="199">
        <v>53</v>
      </c>
      <c r="U26" s="262">
        <v>500</v>
      </c>
      <c r="V26" s="9"/>
      <c r="W26" s="94"/>
      <c r="X26" s="46"/>
      <c r="Y26" s="318">
        <v>150</v>
      </c>
      <c r="Z26" s="23"/>
      <c r="AA26" s="319"/>
    </row>
    <row r="27" spans="1:28" s="137" customFormat="1" x14ac:dyDescent="0.3">
      <c r="A27" s="244" t="s">
        <v>33</v>
      </c>
      <c r="B27" s="46"/>
      <c r="C27" s="46"/>
      <c r="D27" s="77"/>
      <c r="E27" s="259"/>
      <c r="F27" s="259"/>
      <c r="G27" s="259"/>
      <c r="H27" s="23"/>
      <c r="I27" s="23"/>
      <c r="J27" s="62"/>
      <c r="K27" s="62"/>
      <c r="L27" s="62"/>
      <c r="M27" s="62"/>
      <c r="N27" s="62"/>
      <c r="O27" s="62"/>
      <c r="P27" s="62"/>
      <c r="Q27" s="142"/>
      <c r="R27" s="62"/>
      <c r="S27" s="142"/>
      <c r="T27" s="23"/>
      <c r="U27" s="46"/>
      <c r="V27" s="46"/>
      <c r="W27" s="142"/>
      <c r="X27" s="62"/>
      <c r="Y27" s="62"/>
      <c r="Z27" s="23"/>
      <c r="AA27" s="23"/>
    </row>
    <row r="28" spans="1:28" x14ac:dyDescent="0.3">
      <c r="A28" s="210" t="s">
        <v>17</v>
      </c>
      <c r="B28" s="104" t="s">
        <v>112</v>
      </c>
      <c r="C28" s="120" t="s">
        <v>113</v>
      </c>
      <c r="D28" s="85">
        <f t="shared" ref="D28:D33" si="0">H28/U28</f>
        <v>1.0920000000000001</v>
      </c>
      <c r="E28" s="87">
        <v>378</v>
      </c>
      <c r="F28" s="123">
        <f>E28/400</f>
        <v>0.94499999999999995</v>
      </c>
      <c r="G28" s="77"/>
      <c r="H28" s="125">
        <f t="shared" ref="H28:H33" si="1">SUM(J28,L28,N28,P28,R28,T28)</f>
        <v>546</v>
      </c>
      <c r="I28" s="23"/>
      <c r="J28" s="129">
        <v>82</v>
      </c>
      <c r="K28" s="62"/>
      <c r="L28" s="127">
        <v>83</v>
      </c>
      <c r="M28" s="79"/>
      <c r="N28" s="127">
        <v>100</v>
      </c>
      <c r="O28" s="79"/>
      <c r="P28" s="128">
        <v>98</v>
      </c>
      <c r="Q28" s="62"/>
      <c r="R28" s="128">
        <v>97</v>
      </c>
      <c r="S28" s="62"/>
      <c r="T28" s="330">
        <v>86</v>
      </c>
      <c r="U28" s="249">
        <v>500</v>
      </c>
      <c r="V28" s="9"/>
      <c r="W28" s="94"/>
      <c r="X28" s="46"/>
      <c r="Y28" s="318">
        <v>378</v>
      </c>
      <c r="Z28" s="23"/>
      <c r="AA28" s="319" t="s">
        <v>322</v>
      </c>
    </row>
    <row r="29" spans="1:28" x14ac:dyDescent="0.3">
      <c r="A29" s="116" t="s">
        <v>18</v>
      </c>
      <c r="B29" s="246" t="s">
        <v>186</v>
      </c>
      <c r="C29" s="247" t="s">
        <v>234</v>
      </c>
      <c r="D29" s="85">
        <f t="shared" si="0"/>
        <v>1.02</v>
      </c>
      <c r="E29" s="87">
        <v>347</v>
      </c>
      <c r="F29" s="123">
        <f>E29/400</f>
        <v>0.86750000000000005</v>
      </c>
      <c r="G29" s="77"/>
      <c r="H29" s="125">
        <f t="shared" si="1"/>
        <v>510</v>
      </c>
      <c r="I29" s="23"/>
      <c r="J29" s="132">
        <v>69</v>
      </c>
      <c r="K29" s="62"/>
      <c r="L29" s="131">
        <v>75</v>
      </c>
      <c r="M29" s="79"/>
      <c r="N29" s="131">
        <v>93</v>
      </c>
      <c r="O29" s="79"/>
      <c r="P29" s="132">
        <v>83</v>
      </c>
      <c r="Q29" s="62"/>
      <c r="R29" s="130">
        <v>96</v>
      </c>
      <c r="S29" s="62"/>
      <c r="T29" s="191">
        <v>94</v>
      </c>
      <c r="U29" s="250">
        <v>500</v>
      </c>
      <c r="V29" s="9"/>
      <c r="W29" s="94"/>
      <c r="X29" s="46"/>
      <c r="Y29" s="318">
        <v>358</v>
      </c>
      <c r="Z29" s="23"/>
      <c r="AA29" s="319" t="s">
        <v>323</v>
      </c>
    </row>
    <row r="30" spans="1:28" x14ac:dyDescent="0.3">
      <c r="A30" s="116" t="s">
        <v>19</v>
      </c>
      <c r="B30" s="246" t="s">
        <v>136</v>
      </c>
      <c r="C30" s="247" t="s">
        <v>137</v>
      </c>
      <c r="D30" s="85">
        <f t="shared" si="0"/>
        <v>1.0566666666666666</v>
      </c>
      <c r="E30" s="87">
        <v>226</v>
      </c>
      <c r="F30" s="123">
        <f>E30/300</f>
        <v>0.7533333333333333</v>
      </c>
      <c r="G30" s="77"/>
      <c r="H30" s="125">
        <f t="shared" si="1"/>
        <v>317</v>
      </c>
      <c r="I30" s="23"/>
      <c r="J30" s="131">
        <v>71</v>
      </c>
      <c r="K30" s="79"/>
      <c r="L30" s="131">
        <v>76</v>
      </c>
      <c r="M30" s="79"/>
      <c r="N30" s="130"/>
      <c r="O30" s="62"/>
      <c r="P30" s="130"/>
      <c r="Q30" s="62"/>
      <c r="R30" s="130">
        <v>79</v>
      </c>
      <c r="S30" s="62"/>
      <c r="T30" s="191">
        <v>91</v>
      </c>
      <c r="U30" s="250">
        <v>300</v>
      </c>
      <c r="V30" s="9"/>
      <c r="W30" s="94"/>
      <c r="X30" s="46"/>
      <c r="Y30" s="318">
        <v>317</v>
      </c>
      <c r="Z30" s="23"/>
      <c r="AA30" s="319"/>
    </row>
    <row r="31" spans="1:28" x14ac:dyDescent="0.3">
      <c r="A31" s="116" t="s">
        <v>20</v>
      </c>
      <c r="B31" s="104" t="s">
        <v>108</v>
      </c>
      <c r="C31" s="120" t="s">
        <v>107</v>
      </c>
      <c r="D31" s="85">
        <f t="shared" si="0"/>
        <v>0.65749999999999997</v>
      </c>
      <c r="E31" s="87">
        <v>263</v>
      </c>
      <c r="F31" s="123">
        <f>E31/400</f>
        <v>0.65749999999999997</v>
      </c>
      <c r="G31" s="77"/>
      <c r="H31" s="125">
        <f t="shared" si="1"/>
        <v>263</v>
      </c>
      <c r="I31" s="23"/>
      <c r="J31" s="128">
        <v>57</v>
      </c>
      <c r="K31" s="62"/>
      <c r="L31" s="127">
        <v>62</v>
      </c>
      <c r="M31" s="79"/>
      <c r="N31" s="127">
        <v>79</v>
      </c>
      <c r="O31" s="79"/>
      <c r="P31" s="128">
        <v>65</v>
      </c>
      <c r="Q31" s="62"/>
      <c r="R31" s="128"/>
      <c r="S31" s="62"/>
      <c r="T31" s="190"/>
      <c r="U31" s="249">
        <v>400</v>
      </c>
      <c r="V31" s="9"/>
      <c r="W31" s="94"/>
      <c r="X31" s="46"/>
      <c r="Y31" s="318">
        <v>263</v>
      </c>
      <c r="Z31" s="23"/>
      <c r="AA31" s="319"/>
    </row>
    <row r="32" spans="1:28" ht="18.75" customHeight="1" x14ac:dyDescent="0.3">
      <c r="A32" s="116" t="s">
        <v>21</v>
      </c>
      <c r="B32" s="104" t="s">
        <v>68</v>
      </c>
      <c r="C32" s="120" t="s">
        <v>69</v>
      </c>
      <c r="D32" s="85">
        <f t="shared" si="0"/>
        <v>0.76249999999999996</v>
      </c>
      <c r="E32" s="87">
        <v>238</v>
      </c>
      <c r="F32" s="123">
        <f>E32/400</f>
        <v>0.59499999999999997</v>
      </c>
      <c r="G32" s="77"/>
      <c r="H32" s="125">
        <f t="shared" si="1"/>
        <v>305</v>
      </c>
      <c r="I32" s="23"/>
      <c r="J32" s="128"/>
      <c r="K32" s="62"/>
      <c r="L32" s="127">
        <v>55</v>
      </c>
      <c r="M32" s="79"/>
      <c r="N32" s="131">
        <v>69</v>
      </c>
      <c r="O32" s="79"/>
      <c r="P32" s="130">
        <v>62</v>
      </c>
      <c r="Q32" s="142"/>
      <c r="R32" s="132">
        <v>52</v>
      </c>
      <c r="S32" s="142"/>
      <c r="T32" s="191">
        <v>67</v>
      </c>
      <c r="U32" s="250">
        <v>400</v>
      </c>
      <c r="V32" s="9"/>
      <c r="W32" s="94"/>
      <c r="X32" s="46"/>
      <c r="Y32" s="318">
        <v>253</v>
      </c>
      <c r="Z32" s="23"/>
      <c r="AA32" s="319"/>
    </row>
    <row r="33" spans="1:56" x14ac:dyDescent="0.3">
      <c r="A33" s="116" t="s">
        <v>22</v>
      </c>
      <c r="B33" s="154" t="s">
        <v>109</v>
      </c>
      <c r="C33" s="208" t="s">
        <v>107</v>
      </c>
      <c r="D33" s="146">
        <f t="shared" si="0"/>
        <v>0.62</v>
      </c>
      <c r="E33" s="147">
        <v>248</v>
      </c>
      <c r="F33" s="148">
        <f>E33/400</f>
        <v>0.62</v>
      </c>
      <c r="G33" s="77"/>
      <c r="H33" s="149">
        <f t="shared" si="1"/>
        <v>248</v>
      </c>
      <c r="I33" s="23"/>
      <c r="J33" s="151">
        <v>52</v>
      </c>
      <c r="K33" s="62"/>
      <c r="L33" s="152">
        <v>56</v>
      </c>
      <c r="M33" s="79"/>
      <c r="N33" s="152">
        <v>73</v>
      </c>
      <c r="O33" s="79"/>
      <c r="P33" s="151">
        <v>67</v>
      </c>
      <c r="Q33" s="62"/>
      <c r="R33" s="151"/>
      <c r="S33" s="62"/>
      <c r="T33" s="199"/>
      <c r="U33" s="262">
        <v>400</v>
      </c>
      <c r="V33" s="9"/>
      <c r="W33" s="94"/>
      <c r="X33" s="46"/>
      <c r="Y33" s="318">
        <v>248</v>
      </c>
      <c r="Z33" s="23"/>
      <c r="AA33" s="319"/>
    </row>
    <row r="34" spans="1:56" s="137" customFormat="1" x14ac:dyDescent="0.3">
      <c r="A34" s="244" t="s">
        <v>34</v>
      </c>
      <c r="B34" s="46"/>
      <c r="C34" s="46"/>
      <c r="D34" s="9"/>
      <c r="E34" s="260"/>
      <c r="F34" s="260"/>
      <c r="G34" s="260"/>
      <c r="H34" s="23"/>
      <c r="I34" s="23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23"/>
      <c r="U34" s="9"/>
      <c r="V34" s="9"/>
      <c r="W34" s="142"/>
      <c r="X34" s="62"/>
      <c r="Y34" s="62"/>
      <c r="Z34" s="23"/>
      <c r="AA34" s="23"/>
    </row>
    <row r="35" spans="1:56" x14ac:dyDescent="0.3">
      <c r="A35" s="96" t="s">
        <v>17</v>
      </c>
      <c r="B35" s="266" t="s">
        <v>94</v>
      </c>
      <c r="C35" s="267" t="s">
        <v>95</v>
      </c>
      <c r="D35" s="98">
        <f t="shared" ref="D35:D42" si="2">H35/U35</f>
        <v>0.66600000000000004</v>
      </c>
      <c r="E35" s="108">
        <v>281</v>
      </c>
      <c r="F35" s="157">
        <f>E35/400</f>
        <v>0.70250000000000001</v>
      </c>
      <c r="G35" s="77"/>
      <c r="H35" s="158">
        <f t="shared" ref="H35:H42" si="3">SUM(J35,L35,N35,P35,R35,T35)</f>
        <v>333</v>
      </c>
      <c r="I35" s="23"/>
      <c r="J35" s="159">
        <v>52</v>
      </c>
      <c r="K35" s="62"/>
      <c r="L35" s="160">
        <v>71</v>
      </c>
      <c r="M35" s="79"/>
      <c r="N35" s="160">
        <v>69</v>
      </c>
      <c r="O35" s="79"/>
      <c r="P35" s="161">
        <v>61</v>
      </c>
      <c r="Q35" s="62"/>
      <c r="R35" s="161">
        <v>80</v>
      </c>
      <c r="S35" s="62"/>
      <c r="T35" s="207"/>
      <c r="U35" s="268">
        <v>500</v>
      </c>
      <c r="V35" s="9"/>
      <c r="W35" s="94"/>
      <c r="X35" s="46"/>
      <c r="Y35" s="318">
        <v>281</v>
      </c>
      <c r="Z35" s="23"/>
      <c r="AA35" s="319" t="s">
        <v>324</v>
      </c>
    </row>
    <row r="36" spans="1:56" x14ac:dyDescent="0.3">
      <c r="A36" s="83" t="s">
        <v>18</v>
      </c>
      <c r="B36" s="121" t="s">
        <v>116</v>
      </c>
      <c r="C36" s="248" t="s">
        <v>117</v>
      </c>
      <c r="D36" s="85">
        <f t="shared" si="2"/>
        <v>0.68500000000000005</v>
      </c>
      <c r="E36" s="87">
        <v>274</v>
      </c>
      <c r="F36" s="123">
        <f>E36/400</f>
        <v>0.68500000000000005</v>
      </c>
      <c r="G36" s="77"/>
      <c r="H36" s="125">
        <f t="shared" si="3"/>
        <v>274</v>
      </c>
      <c r="I36" s="23"/>
      <c r="J36" s="130">
        <v>53</v>
      </c>
      <c r="K36" s="62"/>
      <c r="L36" s="127">
        <v>71</v>
      </c>
      <c r="M36" s="79"/>
      <c r="N36" s="127">
        <v>79</v>
      </c>
      <c r="O36" s="79"/>
      <c r="P36" s="128">
        <v>71</v>
      </c>
      <c r="Q36" s="62"/>
      <c r="R36" s="128"/>
      <c r="S36" s="62"/>
      <c r="T36" s="190"/>
      <c r="U36" s="250">
        <v>400</v>
      </c>
      <c r="V36" s="9"/>
      <c r="W36" s="94"/>
      <c r="X36" s="46"/>
      <c r="Y36" s="318">
        <v>274</v>
      </c>
      <c r="Z36" s="23"/>
      <c r="AA36" s="319" t="s">
        <v>325</v>
      </c>
    </row>
    <row r="37" spans="1:56" x14ac:dyDescent="0.3">
      <c r="A37" s="83" t="s">
        <v>19</v>
      </c>
      <c r="B37" s="121" t="s">
        <v>187</v>
      </c>
      <c r="C37" s="248" t="s">
        <v>188</v>
      </c>
      <c r="D37" s="85">
        <f t="shared" si="2"/>
        <v>0.76600000000000001</v>
      </c>
      <c r="E37" s="87">
        <v>271</v>
      </c>
      <c r="F37" s="123">
        <f>E37/400</f>
        <v>0.67749999999999999</v>
      </c>
      <c r="G37" s="77"/>
      <c r="H37" s="125">
        <f t="shared" si="3"/>
        <v>383</v>
      </c>
      <c r="I37" s="23"/>
      <c r="J37" s="132">
        <v>57</v>
      </c>
      <c r="K37" s="62"/>
      <c r="L37" s="127">
        <v>66</v>
      </c>
      <c r="M37" s="79"/>
      <c r="N37" s="127">
        <v>71</v>
      </c>
      <c r="O37" s="79"/>
      <c r="P37" s="129">
        <v>53</v>
      </c>
      <c r="Q37" s="62"/>
      <c r="R37" s="128">
        <v>77</v>
      </c>
      <c r="S37" s="62"/>
      <c r="T37" s="190">
        <v>59</v>
      </c>
      <c r="U37" s="250">
        <v>500</v>
      </c>
      <c r="V37" s="9"/>
      <c r="W37" s="94"/>
      <c r="X37" s="46"/>
      <c r="Y37" s="318">
        <v>273</v>
      </c>
      <c r="Z37" s="23"/>
      <c r="AA37" s="319"/>
    </row>
    <row r="38" spans="1:56" x14ac:dyDescent="0.3">
      <c r="A38" s="83" t="s">
        <v>20</v>
      </c>
      <c r="B38" s="121" t="s">
        <v>168</v>
      </c>
      <c r="C38" s="248" t="s">
        <v>166</v>
      </c>
      <c r="D38" s="85">
        <f t="shared" si="2"/>
        <v>0.77</v>
      </c>
      <c r="E38" s="87">
        <v>271</v>
      </c>
      <c r="F38" s="123">
        <f>E38/400</f>
        <v>0.67749999999999999</v>
      </c>
      <c r="G38" s="77"/>
      <c r="H38" s="125">
        <f t="shared" si="3"/>
        <v>385</v>
      </c>
      <c r="I38" s="23"/>
      <c r="J38" s="131">
        <v>70</v>
      </c>
      <c r="K38" s="79"/>
      <c r="L38" s="129">
        <v>61</v>
      </c>
      <c r="M38" s="62"/>
      <c r="N38" s="127">
        <v>69</v>
      </c>
      <c r="O38" s="79"/>
      <c r="P38" s="129">
        <v>53</v>
      </c>
      <c r="Q38" s="62"/>
      <c r="R38" s="128">
        <v>71</v>
      </c>
      <c r="S38" s="62"/>
      <c r="T38" s="190">
        <v>61</v>
      </c>
      <c r="U38" s="250">
        <v>500</v>
      </c>
      <c r="V38" s="9"/>
      <c r="W38" s="94"/>
      <c r="X38" s="46"/>
      <c r="Y38" s="318">
        <v>271</v>
      </c>
      <c r="Z38" s="23"/>
      <c r="AA38" s="319"/>
    </row>
    <row r="39" spans="1:56" x14ac:dyDescent="0.3">
      <c r="A39" s="83" t="s">
        <v>21</v>
      </c>
      <c r="B39" s="121" t="s">
        <v>178</v>
      </c>
      <c r="C39" s="248" t="s">
        <v>177</v>
      </c>
      <c r="D39" s="85">
        <f t="shared" si="2"/>
        <v>0.81333333333333335</v>
      </c>
      <c r="E39" s="87">
        <v>174</v>
      </c>
      <c r="F39" s="123">
        <f>E39/300</f>
        <v>0.57999999999999996</v>
      </c>
      <c r="G39" s="77"/>
      <c r="H39" s="125">
        <f t="shared" si="3"/>
        <v>244</v>
      </c>
      <c r="I39" s="23"/>
      <c r="J39" s="131">
        <v>52</v>
      </c>
      <c r="K39" s="79"/>
      <c r="L39" s="128">
        <v>45</v>
      </c>
      <c r="M39" s="62"/>
      <c r="N39" s="127">
        <v>77</v>
      </c>
      <c r="O39" s="79"/>
      <c r="P39" s="128"/>
      <c r="Q39" s="62"/>
      <c r="R39" s="128"/>
      <c r="S39" s="62"/>
      <c r="T39" s="190">
        <v>70</v>
      </c>
      <c r="U39" s="250">
        <v>300</v>
      </c>
      <c r="V39" s="9"/>
      <c r="W39" s="94"/>
      <c r="X39" s="46"/>
      <c r="Y39" s="318">
        <v>244</v>
      </c>
      <c r="Z39" s="23"/>
      <c r="AA39" s="319"/>
    </row>
    <row r="40" spans="1:56" x14ac:dyDescent="0.3">
      <c r="A40" s="83" t="s">
        <v>22</v>
      </c>
      <c r="B40" s="121" t="s">
        <v>90</v>
      </c>
      <c r="C40" s="248" t="s">
        <v>91</v>
      </c>
      <c r="D40" s="85">
        <f t="shared" si="2"/>
        <v>0.4975</v>
      </c>
      <c r="E40" s="87">
        <v>199</v>
      </c>
      <c r="F40" s="123">
        <f>E40/400</f>
        <v>0.4975</v>
      </c>
      <c r="G40" s="77"/>
      <c r="H40" s="125">
        <f t="shared" si="3"/>
        <v>199</v>
      </c>
      <c r="I40" s="23"/>
      <c r="J40" s="130">
        <v>34</v>
      </c>
      <c r="K40" s="62"/>
      <c r="L40" s="127">
        <v>58</v>
      </c>
      <c r="M40" s="79"/>
      <c r="N40" s="127">
        <v>57</v>
      </c>
      <c r="O40" s="79"/>
      <c r="P40" s="128">
        <v>50</v>
      </c>
      <c r="Q40" s="62"/>
      <c r="R40" s="128"/>
      <c r="S40" s="62"/>
      <c r="T40" s="190"/>
      <c r="U40" s="250">
        <v>400</v>
      </c>
      <c r="V40" s="9"/>
      <c r="W40" s="94"/>
      <c r="X40" s="46"/>
      <c r="Y40" s="318">
        <v>199</v>
      </c>
      <c r="Z40" s="23"/>
      <c r="AA40" s="319"/>
    </row>
    <row r="41" spans="1:56" x14ac:dyDescent="0.3">
      <c r="A41" s="83" t="s">
        <v>23</v>
      </c>
      <c r="B41" s="121" t="s">
        <v>164</v>
      </c>
      <c r="C41" s="248" t="s">
        <v>165</v>
      </c>
      <c r="D41" s="85">
        <f t="shared" si="2"/>
        <v>0.48249999999999998</v>
      </c>
      <c r="E41" s="87">
        <v>193</v>
      </c>
      <c r="F41" s="123">
        <f>E41/400</f>
        <v>0.48249999999999998</v>
      </c>
      <c r="G41" s="77"/>
      <c r="H41" s="125">
        <f t="shared" si="3"/>
        <v>193</v>
      </c>
      <c r="I41" s="23"/>
      <c r="J41" s="130">
        <v>44</v>
      </c>
      <c r="K41" s="62"/>
      <c r="L41" s="127">
        <v>50</v>
      </c>
      <c r="M41" s="79"/>
      <c r="N41" s="127">
        <v>61</v>
      </c>
      <c r="O41" s="79"/>
      <c r="P41" s="128">
        <v>38</v>
      </c>
      <c r="Q41" s="62"/>
      <c r="R41" s="128"/>
      <c r="S41" s="62"/>
      <c r="T41" s="190"/>
      <c r="U41" s="250">
        <v>400</v>
      </c>
      <c r="V41" s="9"/>
      <c r="W41" s="94"/>
      <c r="X41" s="46"/>
      <c r="Y41" s="318">
        <v>193</v>
      </c>
      <c r="Z41" s="23"/>
      <c r="AA41" s="319"/>
    </row>
    <row r="42" spans="1:56" x14ac:dyDescent="0.3">
      <c r="A42" s="83" t="s">
        <v>24</v>
      </c>
      <c r="B42" s="121" t="s">
        <v>258</v>
      </c>
      <c r="C42" s="248" t="s">
        <v>50</v>
      </c>
      <c r="D42" s="85">
        <f t="shared" si="2"/>
        <v>0.38600000000000001</v>
      </c>
      <c r="E42" s="87">
        <v>126</v>
      </c>
      <c r="F42" s="123">
        <f>E42/400</f>
        <v>0.315</v>
      </c>
      <c r="G42" s="77"/>
      <c r="H42" s="125">
        <f t="shared" si="3"/>
        <v>193</v>
      </c>
      <c r="I42" s="23"/>
      <c r="J42" s="131">
        <v>23</v>
      </c>
      <c r="K42" s="79"/>
      <c r="L42" s="129">
        <v>14</v>
      </c>
      <c r="M42" s="62"/>
      <c r="N42" s="127">
        <v>34</v>
      </c>
      <c r="O42" s="79"/>
      <c r="P42" s="128">
        <v>40</v>
      </c>
      <c r="Q42" s="62"/>
      <c r="R42" s="129">
        <v>29</v>
      </c>
      <c r="S42" s="62"/>
      <c r="T42" s="190">
        <v>53</v>
      </c>
      <c r="U42" s="250">
        <v>500</v>
      </c>
      <c r="V42" s="9"/>
      <c r="W42" s="94"/>
      <c r="X42" s="46"/>
      <c r="Y42" s="318">
        <v>150</v>
      </c>
      <c r="Z42" s="23"/>
      <c r="AA42" s="319"/>
    </row>
    <row r="43" spans="1:56" x14ac:dyDescent="0.3">
      <c r="A43" s="36"/>
      <c r="B43" s="26"/>
      <c r="C43" s="26"/>
      <c r="D43" s="26"/>
      <c r="E43" s="26"/>
      <c r="F43" s="26"/>
      <c r="G43" s="46"/>
      <c r="H43" s="11"/>
      <c r="I43" s="23"/>
      <c r="J43" s="61"/>
      <c r="K43" s="62"/>
      <c r="L43" s="61"/>
      <c r="M43" s="62"/>
      <c r="N43" s="61"/>
      <c r="O43" s="62"/>
      <c r="P43" s="61"/>
      <c r="Q43" s="142"/>
      <c r="R43" s="61"/>
      <c r="S43" s="142"/>
      <c r="T43" s="11"/>
      <c r="U43" s="26"/>
      <c r="V43" s="46"/>
      <c r="W43" s="142"/>
      <c r="X43" s="62"/>
      <c r="Y43" s="62"/>
      <c r="Z43" s="23"/>
      <c r="AA43" s="23"/>
    </row>
    <row r="44" spans="1:56" x14ac:dyDescent="0.3">
      <c r="A44" s="43"/>
      <c r="B44" s="30"/>
      <c r="C44" s="30"/>
      <c r="D44" s="30"/>
      <c r="E44" s="30"/>
      <c r="F44" s="30"/>
      <c r="G44" s="138"/>
      <c r="J44" s="57"/>
      <c r="K44" s="63"/>
      <c r="L44" s="57"/>
      <c r="M44" s="63"/>
      <c r="N44" s="57"/>
      <c r="O44" s="63"/>
      <c r="P44" s="57"/>
      <c r="Q44" s="258"/>
      <c r="R44" s="57"/>
      <c r="S44" s="258"/>
      <c r="T44" s="21"/>
      <c r="U44" s="30"/>
      <c r="V44" s="46"/>
      <c r="W44" s="185"/>
      <c r="X44" s="138"/>
      <c r="Y44" s="37"/>
      <c r="Z44" s="37"/>
      <c r="AA44" s="37"/>
    </row>
    <row r="45" spans="1:56" ht="19.5" thickBot="1" x14ac:dyDescent="0.35">
      <c r="A45" s="36"/>
      <c r="B45" s="26"/>
      <c r="C45" s="26"/>
      <c r="D45" s="26"/>
      <c r="E45" s="26"/>
      <c r="F45" s="26"/>
      <c r="G45" s="46"/>
      <c r="H45" s="11"/>
      <c r="I45" s="23"/>
      <c r="J45" s="61"/>
      <c r="K45" s="62"/>
      <c r="L45" s="61"/>
      <c r="M45" s="62"/>
      <c r="N45" s="61"/>
      <c r="O45" s="62"/>
      <c r="P45" s="61"/>
      <c r="Q45" s="142"/>
      <c r="R45" s="61"/>
      <c r="S45" s="142"/>
      <c r="T45" s="11"/>
      <c r="U45" s="26"/>
      <c r="V45" s="46"/>
      <c r="W45" s="142"/>
      <c r="X45" s="62"/>
      <c r="Y45" s="62"/>
      <c r="Z45" s="23"/>
      <c r="AA45" s="23"/>
    </row>
    <row r="46" spans="1:56" ht="33.75" customHeight="1" thickBot="1" x14ac:dyDescent="0.55000000000000004">
      <c r="A46" s="345" t="s">
        <v>44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251"/>
      <c r="V46" s="46"/>
      <c r="W46" s="94"/>
      <c r="X46" s="46"/>
      <c r="Y46" s="318"/>
      <c r="Z46" s="23"/>
      <c r="AA46" s="319"/>
    </row>
    <row r="47" spans="1:56" x14ac:dyDescent="0.3">
      <c r="D47" s="18" t="s">
        <v>35</v>
      </c>
      <c r="E47" s="18" t="s">
        <v>46</v>
      </c>
      <c r="F47" s="18" t="s">
        <v>46</v>
      </c>
      <c r="G47" s="10"/>
      <c r="H47" s="41" t="s">
        <v>37</v>
      </c>
      <c r="I47" s="10"/>
      <c r="J47" s="66" t="s">
        <v>4</v>
      </c>
      <c r="K47" s="112"/>
      <c r="L47" s="66" t="s">
        <v>5</v>
      </c>
      <c r="M47" s="112"/>
      <c r="N47" s="66" t="s">
        <v>6</v>
      </c>
      <c r="O47" s="112"/>
      <c r="P47" s="66" t="s">
        <v>8</v>
      </c>
      <c r="Q47" s="112"/>
      <c r="R47" s="66" t="s">
        <v>9</v>
      </c>
      <c r="S47" s="112"/>
      <c r="T47" s="18" t="s">
        <v>31</v>
      </c>
      <c r="V47" s="46"/>
      <c r="W47" s="94"/>
      <c r="X47" s="46"/>
      <c r="Y47" s="318"/>
      <c r="Z47" s="23"/>
      <c r="AA47" s="319"/>
    </row>
    <row r="48" spans="1:56" s="32" customFormat="1" ht="19.5" thickBot="1" x14ac:dyDescent="0.35">
      <c r="A48" s="17"/>
      <c r="D48" s="7" t="s">
        <v>10</v>
      </c>
      <c r="E48" s="7" t="s">
        <v>48</v>
      </c>
      <c r="F48" s="7" t="s">
        <v>10</v>
      </c>
      <c r="G48" s="6"/>
      <c r="H48" s="42" t="s">
        <v>36</v>
      </c>
      <c r="I48" s="6"/>
      <c r="J48" s="53" t="s">
        <v>0</v>
      </c>
      <c r="K48" s="60"/>
      <c r="L48" s="53" t="s">
        <v>1</v>
      </c>
      <c r="M48" s="60"/>
      <c r="N48" s="53" t="s">
        <v>2</v>
      </c>
      <c r="O48" s="60"/>
      <c r="P48" s="53" t="s">
        <v>12</v>
      </c>
      <c r="Q48" s="60"/>
      <c r="R48" s="53" t="s">
        <v>1</v>
      </c>
      <c r="S48" s="60"/>
      <c r="T48" s="7" t="s">
        <v>0</v>
      </c>
      <c r="V48" s="34"/>
      <c r="W48" s="271"/>
      <c r="X48" s="34"/>
      <c r="Y48" s="320"/>
      <c r="Z48" s="321"/>
      <c r="AA48" s="322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</row>
    <row r="49" spans="1:56" ht="19.5" thickTop="1" x14ac:dyDescent="0.3">
      <c r="A49" s="51" t="s">
        <v>39</v>
      </c>
      <c r="B49" s="26"/>
      <c r="C49" s="26"/>
      <c r="D49" s="26"/>
      <c r="E49" s="26"/>
      <c r="F49" s="26"/>
      <c r="G49" s="46"/>
      <c r="H49" s="11"/>
      <c r="I49" s="23"/>
      <c r="J49" s="61"/>
      <c r="K49" s="62"/>
      <c r="L49" s="61"/>
      <c r="M49" s="62"/>
      <c r="N49" s="61"/>
      <c r="O49" s="62"/>
      <c r="P49" s="61"/>
      <c r="Q49" s="142"/>
      <c r="R49" s="61"/>
      <c r="S49" s="142"/>
      <c r="T49" s="11"/>
      <c r="U49" s="26"/>
      <c r="V49" s="46"/>
      <c r="W49" s="142"/>
      <c r="X49" s="62"/>
      <c r="Y49" s="62"/>
      <c r="Z49" s="23"/>
      <c r="AA49" s="23"/>
    </row>
    <row r="50" spans="1:56" x14ac:dyDescent="0.3">
      <c r="A50" s="83" t="s">
        <v>286</v>
      </c>
      <c r="B50" s="180"/>
      <c r="C50" s="180"/>
      <c r="D50" s="85"/>
      <c r="E50" s="87"/>
      <c r="F50" s="123"/>
      <c r="G50" s="77"/>
      <c r="H50" s="125"/>
      <c r="I50" s="23"/>
      <c r="J50" s="128"/>
      <c r="K50" s="62"/>
      <c r="L50" s="128"/>
      <c r="M50" s="62"/>
      <c r="N50" s="128"/>
      <c r="O50" s="62"/>
      <c r="P50" s="128"/>
      <c r="Q50" s="62"/>
      <c r="R50" s="128"/>
      <c r="S50" s="62"/>
      <c r="T50" s="191"/>
      <c r="U50" s="252"/>
      <c r="V50" s="23"/>
      <c r="W50" s="94"/>
      <c r="X50" s="46"/>
      <c r="Y50" s="318"/>
      <c r="Z50" s="23"/>
      <c r="AA50" s="319" t="s">
        <v>295</v>
      </c>
    </row>
    <row r="51" spans="1:56" x14ac:dyDescent="0.3">
      <c r="A51" s="144" t="s">
        <v>286</v>
      </c>
      <c r="B51" s="239"/>
      <c r="C51" s="239"/>
      <c r="D51" s="146"/>
      <c r="E51" s="147"/>
      <c r="F51" s="148"/>
      <c r="G51" s="77"/>
      <c r="H51" s="149"/>
      <c r="I51" s="23"/>
      <c r="J51" s="151"/>
      <c r="K51" s="62"/>
      <c r="L51" s="151"/>
      <c r="M51" s="62"/>
      <c r="N51" s="151"/>
      <c r="O51" s="62"/>
      <c r="P51" s="151"/>
      <c r="Q51" s="62"/>
      <c r="R51" s="151"/>
      <c r="S51" s="62"/>
      <c r="T51" s="204"/>
      <c r="U51" s="264"/>
      <c r="V51" s="23"/>
      <c r="W51" s="94"/>
      <c r="X51" s="46"/>
      <c r="Y51" s="318"/>
      <c r="Z51" s="23"/>
      <c r="AA51" s="319" t="s">
        <v>295</v>
      </c>
    </row>
    <row r="52" spans="1:56" s="137" customFormat="1" x14ac:dyDescent="0.3">
      <c r="A52" s="244" t="s">
        <v>33</v>
      </c>
      <c r="B52" s="46"/>
      <c r="C52" s="46"/>
      <c r="D52" s="77"/>
      <c r="E52" s="166"/>
      <c r="F52" s="77"/>
      <c r="G52" s="77"/>
      <c r="H52" s="23"/>
      <c r="I52" s="23"/>
      <c r="J52" s="62"/>
      <c r="K52" s="62"/>
      <c r="L52" s="62"/>
      <c r="M52" s="62"/>
      <c r="N52" s="62"/>
      <c r="O52" s="62"/>
      <c r="P52" s="62"/>
      <c r="Q52" s="142"/>
      <c r="R52" s="62"/>
      <c r="S52" s="142"/>
      <c r="T52" s="23"/>
      <c r="U52" s="9"/>
      <c r="V52" s="9"/>
      <c r="W52" s="94"/>
      <c r="X52" s="46"/>
      <c r="Y52" s="323"/>
      <c r="Z52" s="23"/>
      <c r="AA52" s="324"/>
    </row>
    <row r="53" spans="1:56" s="30" customFormat="1" ht="18" customHeight="1" x14ac:dyDescent="0.3">
      <c r="A53" s="243" t="s">
        <v>17</v>
      </c>
      <c r="B53" s="240" t="s">
        <v>186</v>
      </c>
      <c r="C53" s="206" t="s">
        <v>234</v>
      </c>
      <c r="D53" s="98">
        <f>H53/U53</f>
        <v>1.0720000000000001</v>
      </c>
      <c r="E53" s="108">
        <v>714</v>
      </c>
      <c r="F53" s="157">
        <f>E53/800</f>
        <v>0.89249999999999996</v>
      </c>
      <c r="G53" s="77"/>
      <c r="H53" s="158">
        <f>SUM(J53,L53,N53,P53,R53,T53)</f>
        <v>1072</v>
      </c>
      <c r="I53" s="23"/>
      <c r="J53" s="173">
        <v>167</v>
      </c>
      <c r="K53" s="23"/>
      <c r="L53" s="160">
        <v>167</v>
      </c>
      <c r="M53" s="79"/>
      <c r="N53" s="160">
        <v>185</v>
      </c>
      <c r="O53" s="79"/>
      <c r="P53" s="173">
        <v>170</v>
      </c>
      <c r="Q53" s="62"/>
      <c r="R53" s="161">
        <v>192</v>
      </c>
      <c r="S53" s="62"/>
      <c r="T53" s="189">
        <v>191</v>
      </c>
      <c r="U53" s="269">
        <v>1000</v>
      </c>
      <c r="V53" s="23"/>
      <c r="W53" s="94"/>
      <c r="X53" s="46"/>
      <c r="Y53" s="318">
        <v>735</v>
      </c>
      <c r="Z53" s="23"/>
      <c r="AA53" s="319" t="s">
        <v>322</v>
      </c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</row>
    <row r="54" spans="1:56" s="30" customFormat="1" ht="18" customHeight="1" x14ac:dyDescent="0.3">
      <c r="A54" s="261" t="s">
        <v>286</v>
      </c>
      <c r="B54" s="239"/>
      <c r="C54" s="196"/>
      <c r="D54" s="146"/>
      <c r="E54" s="147"/>
      <c r="F54" s="148"/>
      <c r="G54" s="77"/>
      <c r="H54" s="149"/>
      <c r="I54" s="23"/>
      <c r="J54" s="152"/>
      <c r="K54" s="79"/>
      <c r="L54" s="152"/>
      <c r="M54" s="79"/>
      <c r="N54" s="152"/>
      <c r="O54" s="79"/>
      <c r="P54" s="151"/>
      <c r="Q54" s="62"/>
      <c r="R54" s="151"/>
      <c r="S54" s="62"/>
      <c r="T54" s="204"/>
      <c r="U54" s="264"/>
      <c r="V54" s="23"/>
      <c r="W54" s="94"/>
      <c r="X54" s="46"/>
      <c r="Y54" s="318"/>
      <c r="Z54" s="23"/>
      <c r="AA54" s="319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</row>
    <row r="55" spans="1:56" s="138" customFormat="1" ht="18" customHeight="1" x14ac:dyDescent="0.3">
      <c r="A55" s="244" t="s">
        <v>34</v>
      </c>
      <c r="B55" s="47"/>
      <c r="C55" s="47"/>
      <c r="D55" s="77"/>
      <c r="E55" s="166"/>
      <c r="F55" s="77"/>
      <c r="G55" s="77"/>
      <c r="H55" s="23"/>
      <c r="I55" s="23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23"/>
      <c r="U55" s="23"/>
      <c r="V55" s="23"/>
      <c r="W55" s="94"/>
      <c r="X55" s="46"/>
      <c r="Y55" s="323"/>
      <c r="Z55" s="23"/>
      <c r="AA55" s="324"/>
    </row>
    <row r="56" spans="1:56" s="30" customFormat="1" ht="18" customHeight="1" x14ac:dyDescent="0.3">
      <c r="A56" s="243" t="s">
        <v>17</v>
      </c>
      <c r="B56" s="180" t="s">
        <v>270</v>
      </c>
      <c r="C56" s="178" t="s">
        <v>166</v>
      </c>
      <c r="D56" s="85">
        <f>H56/U56</f>
        <v>0.83699999999999997</v>
      </c>
      <c r="E56" s="87">
        <v>584</v>
      </c>
      <c r="F56" s="123">
        <f>E56/800</f>
        <v>0.73</v>
      </c>
      <c r="G56" s="77"/>
      <c r="H56" s="125">
        <f>SUM(J56,L56,N56,P56,R56,T56)</f>
        <v>837</v>
      </c>
      <c r="I56" s="23"/>
      <c r="J56" s="127">
        <v>147</v>
      </c>
      <c r="K56" s="79"/>
      <c r="L56" s="129">
        <v>139</v>
      </c>
      <c r="M56" s="23"/>
      <c r="N56" s="127">
        <v>142</v>
      </c>
      <c r="O56" s="79"/>
      <c r="P56" s="129">
        <v>106</v>
      </c>
      <c r="Q56" s="142"/>
      <c r="R56" s="128">
        <v>156</v>
      </c>
      <c r="S56" s="142"/>
      <c r="T56" s="191">
        <v>147</v>
      </c>
      <c r="U56" s="252">
        <v>1000</v>
      </c>
      <c r="V56" s="23"/>
      <c r="W56" s="94"/>
      <c r="X56" s="46"/>
      <c r="Y56" s="318">
        <v>592</v>
      </c>
      <c r="Z56" s="23"/>
      <c r="AA56" s="319" t="s">
        <v>324</v>
      </c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</row>
    <row r="57" spans="1:56" s="30" customFormat="1" ht="18" customHeight="1" x14ac:dyDescent="0.3">
      <c r="A57" s="242" t="s">
        <v>18</v>
      </c>
      <c r="B57" s="180" t="s">
        <v>164</v>
      </c>
      <c r="C57" s="178" t="s">
        <v>165</v>
      </c>
      <c r="D57" s="85">
        <f>H57/U57</f>
        <v>0.65874999999999995</v>
      </c>
      <c r="E57" s="87">
        <v>527</v>
      </c>
      <c r="F57" s="123">
        <f>E57/800</f>
        <v>0.65874999999999995</v>
      </c>
      <c r="G57" s="77"/>
      <c r="H57" s="125">
        <f>SUM(J57,L57,N57,P57,R57,T57)</f>
        <v>527</v>
      </c>
      <c r="I57" s="23"/>
      <c r="J57" s="127">
        <v>133</v>
      </c>
      <c r="K57" s="79"/>
      <c r="L57" s="187">
        <v>128</v>
      </c>
      <c r="M57" s="23"/>
      <c r="N57" s="127">
        <v>143</v>
      </c>
      <c r="O57" s="79"/>
      <c r="P57" s="128">
        <v>123</v>
      </c>
      <c r="Q57" s="142"/>
      <c r="R57" s="128"/>
      <c r="S57" s="142"/>
      <c r="T57" s="191"/>
      <c r="U57" s="252">
        <v>800</v>
      </c>
      <c r="V57" s="23"/>
      <c r="W57" s="94"/>
      <c r="X57" s="46"/>
      <c r="Y57" s="318">
        <v>527</v>
      </c>
      <c r="Z57" s="23"/>
      <c r="AA57" s="319" t="s">
        <v>325</v>
      </c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</row>
    <row r="58" spans="1:56" x14ac:dyDescent="0.3">
      <c r="A58" s="36"/>
      <c r="B58" s="26"/>
      <c r="C58" s="26"/>
      <c r="D58" s="26"/>
      <c r="E58" s="26"/>
      <c r="F58" s="26"/>
      <c r="G58" s="46"/>
      <c r="H58" s="11"/>
      <c r="I58" s="23"/>
      <c r="J58" s="61"/>
      <c r="K58" s="62"/>
      <c r="L58" s="61"/>
      <c r="M58" s="62"/>
      <c r="N58" s="61"/>
      <c r="O58" s="62"/>
      <c r="P58" s="61"/>
      <c r="Q58" s="142"/>
      <c r="R58" s="61"/>
      <c r="S58" s="142"/>
      <c r="T58" s="11"/>
      <c r="U58" s="14"/>
      <c r="V58" s="9"/>
      <c r="W58" s="142"/>
      <c r="X58" s="62"/>
      <c r="Y58" s="62"/>
      <c r="Z58" s="23"/>
      <c r="AA58" s="23"/>
    </row>
    <row r="59" spans="1:56" x14ac:dyDescent="0.3">
      <c r="A59" s="43"/>
      <c r="B59" s="30"/>
      <c r="C59" s="30"/>
      <c r="D59" s="30"/>
      <c r="E59" s="30"/>
      <c r="F59" s="30"/>
      <c r="G59" s="138"/>
      <c r="J59" s="57"/>
      <c r="K59" s="63"/>
      <c r="L59" s="57"/>
      <c r="M59" s="63"/>
      <c r="N59" s="57"/>
      <c r="O59" s="63"/>
      <c r="P59" s="57"/>
      <c r="Q59" s="258"/>
      <c r="R59" s="57"/>
      <c r="S59" s="258"/>
      <c r="T59" s="21"/>
      <c r="U59" s="30"/>
      <c r="V59" s="46"/>
      <c r="W59" s="185"/>
      <c r="X59" s="138"/>
      <c r="Y59" s="37"/>
      <c r="Z59" s="37"/>
      <c r="AA59" s="37"/>
    </row>
    <row r="60" spans="1:56" ht="19.5" thickBot="1" x14ac:dyDescent="0.35">
      <c r="A60" s="36"/>
      <c r="B60" s="26"/>
      <c r="C60" s="26"/>
      <c r="D60" s="26"/>
      <c r="E60" s="26"/>
      <c r="F60" s="26"/>
      <c r="G60" s="46"/>
      <c r="H60" s="11"/>
      <c r="I60" s="23"/>
      <c r="J60" s="61"/>
      <c r="K60" s="62"/>
      <c r="L60" s="61"/>
      <c r="M60" s="62"/>
      <c r="N60" s="61"/>
      <c r="O60" s="62"/>
      <c r="P60" s="61"/>
      <c r="Q60" s="142"/>
      <c r="R60" s="61"/>
      <c r="S60" s="142"/>
      <c r="T60" s="11"/>
      <c r="U60" s="26"/>
      <c r="V60" s="46"/>
      <c r="W60" s="94"/>
      <c r="X60" s="46"/>
      <c r="Y60" s="325"/>
      <c r="Z60" s="23"/>
      <c r="AA60" s="326"/>
    </row>
    <row r="61" spans="1:56" ht="33.75" customHeight="1" thickBot="1" x14ac:dyDescent="0.55000000000000004">
      <c r="A61" s="347" t="s">
        <v>45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48"/>
      <c r="O61" s="348"/>
      <c r="P61" s="348"/>
      <c r="Q61" s="348"/>
      <c r="R61" s="348"/>
      <c r="S61" s="348"/>
      <c r="T61" s="348"/>
      <c r="U61" s="253"/>
      <c r="V61" s="256"/>
      <c r="W61" s="94"/>
      <c r="X61" s="46"/>
      <c r="Y61" s="318"/>
      <c r="Z61" s="23"/>
      <c r="AA61" s="319"/>
    </row>
    <row r="62" spans="1:56" x14ac:dyDescent="0.3">
      <c r="D62" s="18" t="s">
        <v>11</v>
      </c>
      <c r="E62" s="18" t="s">
        <v>46</v>
      </c>
      <c r="F62" s="18" t="s">
        <v>46</v>
      </c>
      <c r="G62" s="10"/>
      <c r="H62" s="41" t="s">
        <v>37</v>
      </c>
      <c r="I62" s="10"/>
      <c r="J62" s="66" t="s">
        <v>4</v>
      </c>
      <c r="K62" s="112"/>
      <c r="L62" s="66" t="s">
        <v>5</v>
      </c>
      <c r="M62" s="112"/>
      <c r="N62" s="66" t="s">
        <v>6</v>
      </c>
      <c r="O62" s="112"/>
      <c r="P62" s="66" t="s">
        <v>8</v>
      </c>
      <c r="Q62" s="112"/>
      <c r="R62" s="66" t="s">
        <v>9</v>
      </c>
      <c r="S62" s="112"/>
      <c r="T62" s="18" t="s">
        <v>31</v>
      </c>
      <c r="V62" s="46"/>
      <c r="W62" s="94"/>
      <c r="X62" s="46"/>
      <c r="Y62" s="318"/>
      <c r="Z62" s="23"/>
      <c r="AA62" s="319"/>
    </row>
    <row r="63" spans="1:56" s="32" customFormat="1" ht="19.5" thickBot="1" x14ac:dyDescent="0.35">
      <c r="A63" s="17"/>
      <c r="D63" s="7" t="s">
        <v>10</v>
      </c>
      <c r="E63" s="7" t="s">
        <v>48</v>
      </c>
      <c r="F63" s="7" t="s">
        <v>10</v>
      </c>
      <c r="G63" s="6"/>
      <c r="H63" s="42" t="s">
        <v>38</v>
      </c>
      <c r="I63" s="6"/>
      <c r="J63" s="53" t="s">
        <v>0</v>
      </c>
      <c r="K63" s="60"/>
      <c r="L63" s="53" t="s">
        <v>1</v>
      </c>
      <c r="M63" s="60"/>
      <c r="N63" s="53" t="s">
        <v>2</v>
      </c>
      <c r="O63" s="60"/>
      <c r="P63" s="53" t="s">
        <v>12</v>
      </c>
      <c r="Q63" s="60"/>
      <c r="R63" s="53" t="s">
        <v>1</v>
      </c>
      <c r="S63" s="60"/>
      <c r="T63" s="7" t="s">
        <v>0</v>
      </c>
      <c r="V63" s="34"/>
      <c r="W63" s="271"/>
      <c r="X63" s="34"/>
      <c r="Y63" s="320"/>
      <c r="Z63" s="321"/>
      <c r="AA63" s="322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</row>
    <row r="64" spans="1:56" ht="19.5" thickTop="1" x14ac:dyDescent="0.3">
      <c r="A64" s="51" t="s">
        <v>39</v>
      </c>
      <c r="B64" s="26"/>
      <c r="C64" s="26"/>
      <c r="D64" s="40"/>
      <c r="E64" s="40"/>
      <c r="F64" s="40"/>
      <c r="G64" s="10"/>
      <c r="H64" s="40"/>
      <c r="I64" s="10"/>
      <c r="J64" s="67"/>
      <c r="K64" s="112"/>
      <c r="L64" s="67"/>
      <c r="M64" s="112"/>
      <c r="N64" s="67"/>
      <c r="O64" s="112"/>
      <c r="P64" s="67"/>
      <c r="Q64" s="112"/>
      <c r="R64" s="67"/>
      <c r="S64" s="112"/>
      <c r="T64" s="40"/>
      <c r="U64" s="40"/>
      <c r="V64" s="10"/>
      <c r="W64" s="142"/>
      <c r="X64" s="62"/>
      <c r="Y64" s="62"/>
      <c r="Z64" s="23"/>
      <c r="AA64" s="23"/>
    </row>
    <row r="65" spans="1:27" x14ac:dyDescent="0.3">
      <c r="A65" s="83" t="s">
        <v>286</v>
      </c>
      <c r="B65" s="104"/>
      <c r="C65" s="104"/>
      <c r="D65" s="85"/>
      <c r="E65" s="87"/>
      <c r="F65" s="123"/>
      <c r="G65" s="77"/>
      <c r="H65" s="125"/>
      <c r="I65" s="23"/>
      <c r="J65" s="128"/>
      <c r="K65" s="62"/>
      <c r="L65" s="128"/>
      <c r="M65" s="62"/>
      <c r="N65" s="128"/>
      <c r="O65" s="62"/>
      <c r="P65" s="128"/>
      <c r="Q65" s="62"/>
      <c r="R65" s="128"/>
      <c r="S65" s="62"/>
      <c r="T65" s="190"/>
      <c r="U65" s="181"/>
      <c r="V65" s="23"/>
      <c r="W65" s="94"/>
      <c r="X65" s="46"/>
      <c r="Y65" s="318"/>
      <c r="Z65" s="23"/>
      <c r="AA65" s="319" t="s">
        <v>295</v>
      </c>
    </row>
    <row r="66" spans="1:27" x14ac:dyDescent="0.3">
      <c r="A66" s="83" t="s">
        <v>286</v>
      </c>
      <c r="B66" s="104"/>
      <c r="C66" s="104"/>
      <c r="D66" s="85"/>
      <c r="E66" s="87"/>
      <c r="F66" s="123"/>
      <c r="G66" s="77"/>
      <c r="H66" s="125"/>
      <c r="I66" s="23"/>
      <c r="J66" s="128"/>
      <c r="K66" s="62"/>
      <c r="L66" s="128"/>
      <c r="M66" s="62"/>
      <c r="N66" s="128"/>
      <c r="O66" s="62"/>
      <c r="P66" s="128"/>
      <c r="Q66" s="62"/>
      <c r="R66" s="128"/>
      <c r="S66" s="62"/>
      <c r="T66" s="190"/>
      <c r="U66" s="181"/>
      <c r="V66" s="23"/>
      <c r="W66" s="94"/>
      <c r="X66" s="46"/>
      <c r="Y66" s="318"/>
      <c r="Z66" s="23"/>
      <c r="AA66" s="319" t="s">
        <v>295</v>
      </c>
    </row>
    <row r="67" spans="1:27" s="137" customFormat="1" x14ac:dyDescent="0.3">
      <c r="A67" s="244" t="s">
        <v>33</v>
      </c>
      <c r="B67" s="46"/>
      <c r="C67" s="46"/>
      <c r="D67" s="46"/>
      <c r="E67" s="46"/>
      <c r="F67" s="46"/>
      <c r="G67" s="46"/>
      <c r="H67" s="23"/>
      <c r="I67" s="23"/>
      <c r="J67" s="62"/>
      <c r="K67" s="62"/>
      <c r="L67" s="62"/>
      <c r="M67" s="62"/>
      <c r="N67" s="62"/>
      <c r="O67" s="62"/>
      <c r="P67" s="62"/>
      <c r="Q67" s="142"/>
      <c r="R67" s="62"/>
      <c r="S67" s="142"/>
      <c r="T67" s="23"/>
      <c r="U67" s="46"/>
      <c r="V67" s="46"/>
      <c r="W67" s="142"/>
      <c r="X67" s="62"/>
      <c r="Y67" s="62"/>
      <c r="Z67" s="23"/>
      <c r="AA67" s="23"/>
    </row>
    <row r="68" spans="1:27" ht="18" customHeight="1" x14ac:dyDescent="0.3">
      <c r="A68" s="210" t="s">
        <v>17</v>
      </c>
      <c r="B68" s="164" t="s">
        <v>112</v>
      </c>
      <c r="C68" s="171" t="s">
        <v>113</v>
      </c>
      <c r="D68" s="98">
        <f>H68/U68</f>
        <v>1.0666666666666667</v>
      </c>
      <c r="E68" s="108">
        <v>276</v>
      </c>
      <c r="F68" s="157">
        <f>E68/300</f>
        <v>0.92</v>
      </c>
      <c r="G68" s="77"/>
      <c r="H68" s="158">
        <f>SUM(J68,L68,N68, P68,R68,T68)</f>
        <v>400</v>
      </c>
      <c r="I68" s="23"/>
      <c r="J68" s="173">
        <v>56</v>
      </c>
      <c r="K68" s="62"/>
      <c r="L68" s="160">
        <v>69</v>
      </c>
      <c r="M68" s="79"/>
      <c r="N68" s="160">
        <v>72</v>
      </c>
      <c r="O68" s="79"/>
      <c r="P68" s="161">
        <v>70</v>
      </c>
      <c r="Q68" s="62"/>
      <c r="R68" s="173">
        <v>65</v>
      </c>
      <c r="S68" s="62"/>
      <c r="T68" s="207">
        <v>68</v>
      </c>
      <c r="U68" s="182">
        <v>375</v>
      </c>
      <c r="V68" s="23"/>
      <c r="W68" s="94"/>
      <c r="X68" s="46"/>
      <c r="Y68" s="318">
        <v>279</v>
      </c>
      <c r="Z68" s="23"/>
      <c r="AA68" s="319" t="s">
        <v>322</v>
      </c>
    </row>
    <row r="69" spans="1:27" ht="18" customHeight="1" x14ac:dyDescent="0.3">
      <c r="A69" s="263" t="s">
        <v>18</v>
      </c>
      <c r="B69" s="145" t="s">
        <v>68</v>
      </c>
      <c r="C69" s="172" t="s">
        <v>69</v>
      </c>
      <c r="D69" s="146">
        <f>H69/U69</f>
        <v>0.78</v>
      </c>
      <c r="E69" s="147">
        <v>190</v>
      </c>
      <c r="F69" s="148">
        <f>E69/300</f>
        <v>0.6333333333333333</v>
      </c>
      <c r="G69" s="77"/>
      <c r="H69" s="149">
        <f>SUM(J69,L69,N69, P69,R69,T69)</f>
        <v>234</v>
      </c>
      <c r="I69" s="23"/>
      <c r="J69" s="209"/>
      <c r="K69" s="62"/>
      <c r="L69" s="152">
        <v>40</v>
      </c>
      <c r="M69" s="79"/>
      <c r="N69" s="152">
        <v>60</v>
      </c>
      <c r="O69" s="79"/>
      <c r="P69" s="203">
        <v>40</v>
      </c>
      <c r="Q69" s="62"/>
      <c r="R69" s="151">
        <v>50</v>
      </c>
      <c r="S69" s="62"/>
      <c r="T69" s="204">
        <v>44</v>
      </c>
      <c r="U69" s="232">
        <v>300</v>
      </c>
      <c r="V69" s="23"/>
      <c r="W69" s="94"/>
      <c r="X69" s="46"/>
      <c r="Y69" s="318">
        <v>194</v>
      </c>
      <c r="Z69" s="23"/>
      <c r="AA69" s="319" t="s">
        <v>323</v>
      </c>
    </row>
    <row r="70" spans="1:27" s="137" customFormat="1" x14ac:dyDescent="0.3">
      <c r="A70" s="244" t="s">
        <v>34</v>
      </c>
      <c r="B70" s="46"/>
      <c r="C70" s="46"/>
      <c r="D70" s="46"/>
      <c r="E70" s="46"/>
      <c r="F70" s="46"/>
      <c r="G70" s="46"/>
      <c r="H70" s="23"/>
      <c r="I70" s="23"/>
      <c r="J70" s="62"/>
      <c r="K70" s="62"/>
      <c r="L70" s="62"/>
      <c r="M70" s="62"/>
      <c r="N70" s="62"/>
      <c r="O70" s="62"/>
      <c r="P70" s="62"/>
      <c r="Q70" s="142"/>
      <c r="R70" s="62"/>
      <c r="S70" s="142"/>
      <c r="T70" s="23"/>
      <c r="U70" s="46"/>
      <c r="V70" s="46"/>
      <c r="W70" s="142"/>
      <c r="X70" s="62"/>
      <c r="Y70" s="62"/>
      <c r="Z70" s="23"/>
      <c r="AA70" s="23"/>
    </row>
    <row r="71" spans="1:27" x14ac:dyDescent="0.3">
      <c r="A71" s="96" t="s">
        <v>17</v>
      </c>
      <c r="B71" s="97" t="s">
        <v>94</v>
      </c>
      <c r="C71" s="109" t="s">
        <v>95</v>
      </c>
      <c r="D71" s="98">
        <f>H71/U71</f>
        <v>0.64</v>
      </c>
      <c r="E71" s="108">
        <v>204</v>
      </c>
      <c r="F71" s="157">
        <f>E71/300</f>
        <v>0.68</v>
      </c>
      <c r="G71" s="77"/>
      <c r="H71" s="158">
        <f>SUM(J71,L71,N71, P71,R71,T71)</f>
        <v>240</v>
      </c>
      <c r="I71" s="23"/>
      <c r="J71" s="159">
        <v>36</v>
      </c>
      <c r="K71" s="62"/>
      <c r="L71" s="160">
        <v>50</v>
      </c>
      <c r="M71" s="79"/>
      <c r="N71" s="160">
        <v>55</v>
      </c>
      <c r="O71" s="79"/>
      <c r="P71" s="161">
        <v>50</v>
      </c>
      <c r="Q71" s="62"/>
      <c r="R71" s="161">
        <v>49</v>
      </c>
      <c r="S71" s="62"/>
      <c r="T71" s="189"/>
      <c r="U71" s="182">
        <v>375</v>
      </c>
      <c r="V71" s="23"/>
      <c r="W71" s="94"/>
      <c r="X71" s="46"/>
      <c r="Y71" s="318">
        <v>204</v>
      </c>
      <c r="Z71" s="23"/>
      <c r="AA71" s="319" t="s">
        <v>324</v>
      </c>
    </row>
    <row r="72" spans="1:27" x14ac:dyDescent="0.3">
      <c r="A72" s="83" t="s">
        <v>18</v>
      </c>
      <c r="B72" s="84" t="s">
        <v>187</v>
      </c>
      <c r="C72" s="110" t="s">
        <v>188</v>
      </c>
      <c r="D72" s="85">
        <f>H72/U72</f>
        <v>0.79666666666666663</v>
      </c>
      <c r="E72" s="87">
        <v>203</v>
      </c>
      <c r="F72" s="123">
        <f>E72/300</f>
        <v>0.67666666666666664</v>
      </c>
      <c r="G72" s="77"/>
      <c r="H72" s="125">
        <f>SUM(J72,L72,N72, P72,R72,T72)</f>
        <v>239</v>
      </c>
      <c r="I72" s="23"/>
      <c r="J72" s="130"/>
      <c r="K72" s="62"/>
      <c r="L72" s="127">
        <v>54</v>
      </c>
      <c r="M72" s="79"/>
      <c r="N72" s="127">
        <v>58</v>
      </c>
      <c r="O72" s="79"/>
      <c r="P72" s="129">
        <v>42</v>
      </c>
      <c r="Q72" s="62"/>
      <c r="R72" s="128">
        <v>49</v>
      </c>
      <c r="S72" s="62"/>
      <c r="T72" s="191">
        <v>36</v>
      </c>
      <c r="U72" s="181">
        <v>300</v>
      </c>
      <c r="V72" s="23"/>
      <c r="W72" s="94"/>
      <c r="X72" s="46"/>
      <c r="Y72" s="318">
        <v>203</v>
      </c>
      <c r="Z72" s="23"/>
      <c r="AA72" s="319" t="s">
        <v>325</v>
      </c>
    </row>
    <row r="73" spans="1:27" x14ac:dyDescent="0.3">
      <c r="A73" s="83" t="s">
        <v>19</v>
      </c>
      <c r="B73" s="84" t="s">
        <v>168</v>
      </c>
      <c r="C73" s="110" t="s">
        <v>166</v>
      </c>
      <c r="D73" s="85">
        <f>H73/U73</f>
        <v>0.66933333333333334</v>
      </c>
      <c r="E73" s="87">
        <v>187</v>
      </c>
      <c r="F73" s="123">
        <f>E73/300</f>
        <v>0.62333333333333329</v>
      </c>
      <c r="G73" s="77"/>
      <c r="H73" s="125">
        <f>SUM(J73,L73,N73, P73,R73,T73)</f>
        <v>251</v>
      </c>
      <c r="I73" s="23"/>
      <c r="J73" s="132">
        <v>25</v>
      </c>
      <c r="K73" s="62"/>
      <c r="L73" s="127">
        <v>52</v>
      </c>
      <c r="M73" s="79"/>
      <c r="N73" s="127">
        <v>52</v>
      </c>
      <c r="O73" s="79"/>
      <c r="P73" s="129">
        <v>34</v>
      </c>
      <c r="Q73" s="62"/>
      <c r="R73" s="128">
        <v>49</v>
      </c>
      <c r="S73" s="62"/>
      <c r="T73" s="191">
        <v>39</v>
      </c>
      <c r="U73" s="181">
        <v>375</v>
      </c>
      <c r="V73" s="23"/>
      <c r="W73" s="94"/>
      <c r="X73" s="46"/>
      <c r="Y73" s="318">
        <v>192</v>
      </c>
      <c r="Z73" s="23"/>
      <c r="AA73" s="319"/>
    </row>
    <row r="74" spans="1:27" x14ac:dyDescent="0.3">
      <c r="A74" s="83" t="s">
        <v>20</v>
      </c>
      <c r="B74" s="84" t="s">
        <v>90</v>
      </c>
      <c r="C74" s="110" t="s">
        <v>91</v>
      </c>
      <c r="D74" s="85">
        <f>H74/U74</f>
        <v>0.52666666666666662</v>
      </c>
      <c r="E74" s="87">
        <v>158</v>
      </c>
      <c r="F74" s="123">
        <f>E74/300</f>
        <v>0.52666666666666662</v>
      </c>
      <c r="G74" s="77"/>
      <c r="H74" s="125">
        <f>SUM(J74,L74,N74, P74,R74,T74)</f>
        <v>158</v>
      </c>
      <c r="I74" s="23"/>
      <c r="J74" s="130">
        <v>21</v>
      </c>
      <c r="K74" s="62"/>
      <c r="L74" s="127">
        <v>50</v>
      </c>
      <c r="M74" s="79"/>
      <c r="N74" s="127">
        <v>48</v>
      </c>
      <c r="O74" s="79"/>
      <c r="P74" s="128">
        <v>39</v>
      </c>
      <c r="Q74" s="62"/>
      <c r="R74" s="128"/>
      <c r="S74" s="62"/>
      <c r="T74" s="191"/>
      <c r="U74" s="181">
        <v>300</v>
      </c>
      <c r="V74" s="23"/>
      <c r="W74" s="94"/>
      <c r="X74" s="46"/>
      <c r="Y74" s="318">
        <v>158</v>
      </c>
      <c r="Z74" s="23"/>
      <c r="AA74" s="319"/>
    </row>
    <row r="75" spans="1:27" x14ac:dyDescent="0.3">
      <c r="A75" s="36"/>
      <c r="B75" s="26"/>
      <c r="C75" s="26"/>
      <c r="D75" s="26"/>
      <c r="E75" s="26"/>
      <c r="F75" s="26"/>
      <c r="G75" s="46"/>
      <c r="H75" s="11"/>
      <c r="I75" s="23"/>
      <c r="J75" s="61"/>
      <c r="K75" s="62"/>
      <c r="L75" s="61"/>
      <c r="M75" s="62"/>
      <c r="N75" s="61"/>
      <c r="O75" s="62"/>
      <c r="P75" s="61"/>
      <c r="Q75" s="142"/>
      <c r="R75" s="61"/>
      <c r="S75" s="142"/>
      <c r="T75" s="11"/>
      <c r="U75" s="26"/>
      <c r="V75" s="46"/>
      <c r="W75" s="142"/>
      <c r="X75" s="62"/>
      <c r="Y75" s="62"/>
      <c r="Z75" s="23"/>
      <c r="AA75" s="23"/>
    </row>
  </sheetData>
  <sortState xmlns:xlrd2="http://schemas.microsoft.com/office/spreadsheetml/2017/richdata2" ref="B35:AA42">
    <sortCondition descending="1" ref="Y35:Y42"/>
  </sortState>
  <mergeCells count="4">
    <mergeCell ref="A20:T20"/>
    <mergeCell ref="A46:T46"/>
    <mergeCell ref="A61:T61"/>
    <mergeCell ref="D1:U1"/>
  </mergeCells>
  <phoneticPr fontId="15" type="noConversion"/>
  <pageMargins left="0.7" right="0.7" top="0.75" bottom="0.75" header="0.3" footer="0.3"/>
  <pageSetup scale="7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SKEET</vt:lpstr>
      <vt:lpstr>SPORTING CLAYS</vt:lpstr>
      <vt:lpstr>ALL AROUND</vt:lpstr>
      <vt:lpstr>5-STAND</vt:lpstr>
      <vt:lpstr>JR-LADIES</vt:lpstr>
      <vt:lpstr>'ALL AROUND'!JUNIOR</vt:lpstr>
      <vt:lpstr>'ALL AROUND'!LADY</vt:lpstr>
      <vt:lpstr>'ALL AROUND'!SUBJUNIOR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Dougherty</dc:creator>
  <cp:lastModifiedBy>GHGC</cp:lastModifiedBy>
  <cp:lastPrinted>2019-11-08T16:51:39Z</cp:lastPrinted>
  <dcterms:created xsi:type="dcterms:W3CDTF">2013-01-27T15:47:33Z</dcterms:created>
  <dcterms:modified xsi:type="dcterms:W3CDTF">2019-12-11T20:31:23Z</dcterms:modified>
</cp:coreProperties>
</file>