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GC\Dropbox (Greater Houston Gun)\2018 all folders\Registered events\Buckle Race\Buckle Tracker 2018\"/>
    </mc:Choice>
  </mc:AlternateContent>
  <bookViews>
    <workbookView xWindow="120" yWindow="255" windowWidth="15240" windowHeight="7500" activeTab="4"/>
  </bookViews>
  <sheets>
    <sheet name="SKEET" sheetId="11" r:id="rId1"/>
    <sheet name="SPORTING CLAYS" sheetId="4" r:id="rId2"/>
    <sheet name="ALL AROUND" sheetId="6" r:id="rId3"/>
    <sheet name="5-STAND" sheetId="9" r:id="rId4"/>
    <sheet name="JR-LADIES" sheetId="8" r:id="rId5"/>
  </sheets>
  <definedNames>
    <definedName name="JUNIOR" localSheetId="2">'ALL AROUND'!$A$18</definedName>
    <definedName name="LADY" localSheetId="2">'ALL AROUND'!$A$23</definedName>
    <definedName name="SUBJUNIOR" localSheetId="2">'ALL AROUND'!$A$5</definedName>
  </definedNames>
  <calcPr calcId="152511"/>
</workbook>
</file>

<file path=xl/calcChain.xml><?xml version="1.0" encoding="utf-8"?>
<calcChain xmlns="http://schemas.openxmlformats.org/spreadsheetml/2006/main">
  <c r="F60" i="8" l="1"/>
  <c r="F61" i="8"/>
  <c r="F59" i="8"/>
  <c r="F27" i="6"/>
  <c r="F18" i="6"/>
  <c r="F15" i="6"/>
  <c r="F5" i="6"/>
  <c r="F7" i="6"/>
  <c r="F9" i="6"/>
  <c r="F8" i="6"/>
  <c r="F10" i="6"/>
  <c r="F12" i="6"/>
  <c r="F13" i="6"/>
  <c r="F14" i="6"/>
  <c r="F17" i="6"/>
  <c r="F19" i="6"/>
  <c r="F20" i="6"/>
  <c r="F23" i="6"/>
  <c r="F22" i="6"/>
  <c r="F25" i="6"/>
  <c r="F24" i="6"/>
  <c r="F28" i="6"/>
  <c r="F29" i="6"/>
  <c r="F4" i="6"/>
  <c r="F11" i="8" l="1"/>
  <c r="H9" i="8"/>
  <c r="F9" i="8"/>
  <c r="F10" i="8"/>
  <c r="F12" i="8"/>
  <c r="F14" i="8"/>
  <c r="F15" i="8"/>
  <c r="F16" i="8"/>
  <c r="F17" i="8"/>
  <c r="F8" i="8"/>
  <c r="F64" i="11"/>
  <c r="F58" i="11"/>
  <c r="F40" i="11"/>
  <c r="F28" i="11"/>
  <c r="F26" i="11"/>
  <c r="F67" i="11"/>
  <c r="F10" i="11"/>
  <c r="F12" i="11"/>
  <c r="F7" i="11"/>
  <c r="F14" i="11"/>
  <c r="F8" i="11"/>
  <c r="F13" i="11"/>
  <c r="F5" i="11"/>
  <c r="F9" i="11"/>
  <c r="F11" i="11"/>
  <c r="F17" i="11"/>
  <c r="F18" i="11"/>
  <c r="F22" i="11"/>
  <c r="F23" i="11"/>
  <c r="F20" i="11"/>
  <c r="F21" i="11"/>
  <c r="F19" i="11"/>
  <c r="F16" i="11"/>
  <c r="F31" i="11"/>
  <c r="F25" i="11"/>
  <c r="F30" i="11"/>
  <c r="F32" i="11"/>
  <c r="F29" i="11"/>
  <c r="F27" i="11"/>
  <c r="F34" i="11"/>
  <c r="F38" i="11"/>
  <c r="F37" i="11"/>
  <c r="F36" i="11"/>
  <c r="F39" i="11"/>
  <c r="F35" i="11"/>
  <c r="F42" i="11"/>
  <c r="F41" i="11"/>
  <c r="F51" i="11"/>
  <c r="F44" i="11"/>
  <c r="F45" i="11"/>
  <c r="F48" i="11"/>
  <c r="F53" i="11"/>
  <c r="F47" i="11"/>
  <c r="F52" i="11"/>
  <c r="F49" i="11"/>
  <c r="F46" i="11"/>
  <c r="F50" i="11"/>
  <c r="F55" i="11"/>
  <c r="F59" i="11"/>
  <c r="F60" i="11"/>
  <c r="F57" i="11"/>
  <c r="F56" i="11"/>
  <c r="F65" i="11"/>
  <c r="F68" i="11"/>
  <c r="F63" i="11"/>
  <c r="F62" i="11"/>
  <c r="F66" i="11"/>
  <c r="F4" i="11"/>
  <c r="F84" i="8"/>
  <c r="F76" i="8"/>
  <c r="F71" i="8"/>
  <c r="F73" i="8"/>
  <c r="F74" i="8"/>
  <c r="F72" i="8"/>
  <c r="F77" i="8"/>
  <c r="F78" i="8"/>
  <c r="F75" i="8"/>
  <c r="F79" i="8"/>
  <c r="F81" i="8"/>
  <c r="F82" i="8"/>
  <c r="F83" i="8"/>
  <c r="F69" i="8"/>
  <c r="F58" i="9"/>
  <c r="F53" i="9"/>
  <c r="F54" i="9"/>
  <c r="F50" i="9"/>
  <c r="F47" i="9"/>
  <c r="F37" i="9"/>
  <c r="F39" i="9"/>
  <c r="F28" i="9"/>
  <c r="F32" i="9"/>
  <c r="F12" i="9"/>
  <c r="F5" i="9"/>
  <c r="F11" i="9"/>
  <c r="F15" i="9"/>
  <c r="F14" i="9"/>
  <c r="F7" i="9"/>
  <c r="F13" i="9"/>
  <c r="F9" i="9"/>
  <c r="F8" i="9"/>
  <c r="F10" i="9"/>
  <c r="F21" i="9"/>
  <c r="F19" i="9"/>
  <c r="F18" i="9"/>
  <c r="F20" i="9"/>
  <c r="F17" i="9"/>
  <c r="F22" i="9"/>
  <c r="F25" i="9"/>
  <c r="F24" i="9"/>
  <c r="F33" i="9"/>
  <c r="F26" i="9"/>
  <c r="F27" i="9"/>
  <c r="F31" i="9"/>
  <c r="F29" i="9"/>
  <c r="F30" i="9"/>
  <c r="F40" i="9"/>
  <c r="F35" i="9"/>
  <c r="F38" i="9"/>
  <c r="F36" i="9"/>
  <c r="F46" i="9"/>
  <c r="F45" i="9"/>
  <c r="F42" i="9"/>
  <c r="F48" i="9"/>
  <c r="F44" i="9"/>
  <c r="F43" i="9"/>
  <c r="F51" i="9"/>
  <c r="F52" i="9"/>
  <c r="F57" i="9"/>
  <c r="F59" i="9"/>
  <c r="F56" i="9"/>
  <c r="F4" i="9"/>
  <c r="F38" i="8"/>
  <c r="F42" i="8"/>
  <c r="F41" i="8"/>
  <c r="F40" i="8"/>
  <c r="F43" i="8"/>
  <c r="F44" i="8"/>
  <c r="F45" i="8"/>
  <c r="F39" i="8"/>
  <c r="F27" i="8"/>
  <c r="F29" i="8"/>
  <c r="F32" i="8"/>
  <c r="F31" i="8"/>
  <c r="F33" i="8"/>
  <c r="F30" i="8"/>
  <c r="F34" i="8"/>
  <c r="F35" i="8"/>
  <c r="F36" i="8"/>
  <c r="F28" i="8"/>
  <c r="F25" i="8"/>
  <c r="F94" i="4"/>
  <c r="F81" i="4"/>
  <c r="F85" i="4"/>
  <c r="F71" i="4"/>
  <c r="F76" i="4"/>
  <c r="F64" i="4"/>
  <c r="F61" i="4"/>
  <c r="F56" i="4"/>
  <c r="F57" i="4"/>
  <c r="F47" i="4"/>
  <c r="F43" i="4"/>
  <c r="F49" i="4"/>
  <c r="H50" i="4"/>
  <c r="F42" i="4"/>
  <c r="F40" i="4"/>
  <c r="F27" i="4"/>
  <c r="F4" i="4"/>
  <c r="F15" i="4"/>
  <c r="F16" i="4"/>
  <c r="F14" i="4"/>
  <c r="F13" i="4"/>
  <c r="F9" i="4"/>
  <c r="F11" i="4"/>
  <c r="F17" i="4"/>
  <c r="F12" i="4"/>
  <c r="F7" i="4"/>
  <c r="F10" i="4"/>
  <c r="F8" i="4"/>
  <c r="F22" i="4"/>
  <c r="F20" i="4"/>
  <c r="F25" i="4"/>
  <c r="F21" i="4"/>
  <c r="F26" i="4"/>
  <c r="F19" i="4"/>
  <c r="F23" i="4"/>
  <c r="F24" i="4"/>
  <c r="F32" i="4"/>
  <c r="F29" i="4"/>
  <c r="F30" i="4"/>
  <c r="F35" i="4"/>
  <c r="F33" i="4"/>
  <c r="F36" i="4"/>
  <c r="F31" i="4"/>
  <c r="F38" i="4"/>
  <c r="F34" i="4"/>
  <c r="F37" i="4"/>
  <c r="F39" i="4"/>
  <c r="F45" i="4"/>
  <c r="F44" i="4"/>
  <c r="F50" i="4"/>
  <c r="F48" i="4"/>
  <c r="F46" i="4"/>
  <c r="F52" i="4"/>
  <c r="F54" i="4"/>
  <c r="F58" i="4"/>
  <c r="F59" i="4"/>
  <c r="F53" i="4"/>
  <c r="F60" i="4"/>
  <c r="F55" i="4"/>
  <c r="F68" i="4"/>
  <c r="F63" i="4"/>
  <c r="F67" i="4"/>
  <c r="F65" i="4"/>
  <c r="F66" i="4"/>
  <c r="F69" i="4"/>
  <c r="F73" i="4"/>
  <c r="F75" i="4"/>
  <c r="F74" i="4"/>
  <c r="F72" i="4"/>
  <c r="F86" i="4"/>
  <c r="F78" i="4"/>
  <c r="F87" i="4"/>
  <c r="F83" i="4"/>
  <c r="F80" i="4"/>
  <c r="F82" i="4"/>
  <c r="F84" i="4"/>
  <c r="F79" i="4"/>
  <c r="F89" i="4"/>
  <c r="F90" i="4"/>
  <c r="F91" i="4"/>
  <c r="F97" i="4"/>
  <c r="F95" i="4"/>
  <c r="F93" i="4"/>
  <c r="F92" i="4"/>
  <c r="F96" i="4"/>
  <c r="F5" i="4"/>
  <c r="H29" i="9" l="1"/>
  <c r="D29" i="9" s="1"/>
  <c r="H84" i="8" l="1"/>
  <c r="D84" i="8" s="1"/>
  <c r="H76" i="8"/>
  <c r="D76" i="8" s="1"/>
  <c r="H71" i="8"/>
  <c r="D71" i="8" s="1"/>
  <c r="H75" i="8"/>
  <c r="D75" i="8" s="1"/>
  <c r="H28" i="8"/>
  <c r="H27" i="8"/>
  <c r="H31" i="8"/>
  <c r="H30" i="8"/>
  <c r="H45" i="8"/>
  <c r="D45" i="8" s="1"/>
  <c r="H40" i="8"/>
  <c r="D40" i="8" s="1"/>
  <c r="H25" i="6"/>
  <c r="D25" i="6" s="1"/>
  <c r="H24" i="6"/>
  <c r="D24" i="6" s="1"/>
  <c r="H8" i="6"/>
  <c r="D8" i="6" s="1"/>
  <c r="H7" i="6"/>
  <c r="D7" i="6" s="1"/>
  <c r="H19" i="6"/>
  <c r="D19" i="6" s="1"/>
  <c r="H18" i="6"/>
  <c r="D18" i="6" s="1"/>
  <c r="H10" i="6"/>
  <c r="D10" i="6" s="1"/>
  <c r="H29" i="6"/>
  <c r="D29" i="6" s="1"/>
  <c r="H22" i="6"/>
  <c r="D22" i="6" s="1"/>
  <c r="H15" i="6"/>
  <c r="D15" i="6" s="1"/>
  <c r="H4" i="6"/>
  <c r="D4" i="6" s="1"/>
  <c r="H28" i="6"/>
  <c r="D28" i="6" s="1"/>
  <c r="H12" i="6"/>
  <c r="D12" i="6" s="1"/>
  <c r="H17" i="6"/>
  <c r="D17" i="6" s="1"/>
  <c r="H13" i="6"/>
  <c r="D13" i="6" s="1"/>
  <c r="H14" i="6"/>
  <c r="D14" i="6" s="1"/>
  <c r="H20" i="6"/>
  <c r="D20" i="6" s="1"/>
  <c r="H27" i="6"/>
  <c r="D27" i="6" s="1"/>
  <c r="H23" i="6"/>
  <c r="D23" i="6" s="1"/>
  <c r="H51" i="11"/>
  <c r="D51" i="11" s="1"/>
  <c r="H44" i="11"/>
  <c r="D44" i="11" s="1"/>
  <c r="H12" i="11"/>
  <c r="D12" i="11" s="1"/>
  <c r="H65" i="11"/>
  <c r="D65" i="11" s="1"/>
  <c r="H55" i="11"/>
  <c r="D55" i="11" s="1"/>
  <c r="H68" i="11"/>
  <c r="D68" i="11" s="1"/>
  <c r="H63" i="11"/>
  <c r="D63" i="11" s="1"/>
  <c r="H7" i="11"/>
  <c r="D7" i="11" s="1"/>
  <c r="H4" i="11"/>
  <c r="D4" i="11" s="1"/>
  <c r="H14" i="11"/>
  <c r="D14" i="11" s="1"/>
  <c r="H31" i="11"/>
  <c r="D31" i="11" s="1"/>
  <c r="H34" i="11"/>
  <c r="D34" i="11" s="1"/>
  <c r="H10" i="11"/>
  <c r="D10" i="11" s="1"/>
  <c r="H17" i="11"/>
  <c r="D17" i="11" s="1"/>
  <c r="H8" i="11"/>
  <c r="D8" i="11" s="1"/>
  <c r="H59" i="11"/>
  <c r="D59" i="11" s="1"/>
  <c r="H13" i="11"/>
  <c r="D13" i="11" s="1"/>
  <c r="H62" i="11"/>
  <c r="D62" i="11" s="1"/>
  <c r="H45" i="11"/>
  <c r="D45" i="11" s="1"/>
  <c r="H48" i="11"/>
  <c r="D48" i="11" s="1"/>
  <c r="H25" i="11"/>
  <c r="D25" i="11" s="1"/>
  <c r="H18" i="11"/>
  <c r="D18" i="11" s="1"/>
  <c r="H53" i="11"/>
  <c r="D53" i="11" s="1"/>
  <c r="H38" i="11"/>
  <c r="D38" i="11" s="1"/>
  <c r="H22" i="11"/>
  <c r="D22" i="11" s="1"/>
  <c r="H30" i="11"/>
  <c r="D30" i="11" s="1"/>
  <c r="H47" i="11"/>
  <c r="D47" i="11" s="1"/>
  <c r="H23" i="11"/>
  <c r="D23" i="11" s="1"/>
  <c r="H32" i="11"/>
  <c r="D32" i="11" s="1"/>
  <c r="H29" i="11"/>
  <c r="D29" i="11" s="1"/>
  <c r="H58" i="11"/>
  <c r="D58" i="11" s="1"/>
  <c r="H20" i="11"/>
  <c r="D20" i="11" s="1"/>
  <c r="H66" i="11"/>
  <c r="D66" i="11" s="1"/>
  <c r="H60" i="11"/>
  <c r="D60" i="11" s="1"/>
  <c r="H52" i="11"/>
  <c r="D52" i="11" s="1"/>
  <c r="H37" i="11"/>
  <c r="D37" i="11" s="1"/>
  <c r="H21" i="11"/>
  <c r="D21" i="11" s="1"/>
  <c r="H36" i="11"/>
  <c r="D36" i="11" s="1"/>
  <c r="H5" i="11"/>
  <c r="D5" i="11" s="1"/>
  <c r="H9" i="11"/>
  <c r="D9" i="11" s="1"/>
  <c r="H64" i="11"/>
  <c r="D64" i="11" s="1"/>
  <c r="H28" i="11"/>
  <c r="D28" i="11" s="1"/>
  <c r="H49" i="11"/>
  <c r="D49" i="11" s="1"/>
  <c r="H27" i="11"/>
  <c r="D27" i="11" s="1"/>
  <c r="H57" i="11"/>
  <c r="D57" i="11" s="1"/>
  <c r="H39" i="11"/>
  <c r="D39" i="11" s="1"/>
  <c r="H46" i="11"/>
  <c r="D46" i="11" s="1"/>
  <c r="H40" i="11"/>
  <c r="D40" i="11" s="1"/>
  <c r="H35" i="11"/>
  <c r="D35" i="11" s="1"/>
  <c r="H19" i="11"/>
  <c r="D19" i="11" s="1"/>
  <c r="H16" i="11"/>
  <c r="D16" i="11" s="1"/>
  <c r="H11" i="11"/>
  <c r="D11" i="11" s="1"/>
  <c r="H42" i="11"/>
  <c r="D42" i="11" s="1"/>
  <c r="H50" i="11"/>
  <c r="D50" i="11" s="1"/>
  <c r="H41" i="11"/>
  <c r="D41" i="11" s="1"/>
  <c r="H56" i="11"/>
  <c r="D56" i="11" s="1"/>
  <c r="H67" i="11"/>
  <c r="D67" i="11" s="1"/>
  <c r="H36" i="4"/>
  <c r="D36" i="4" s="1"/>
  <c r="H5" i="4"/>
  <c r="D5" i="4" s="1"/>
  <c r="H92" i="4"/>
  <c r="D92" i="4" s="1"/>
  <c r="H46" i="4"/>
  <c r="D46" i="4" s="1"/>
  <c r="H67" i="4"/>
  <c r="D67" i="4" s="1"/>
  <c r="H84" i="4"/>
  <c r="D84" i="4" s="1"/>
  <c r="H49" i="4"/>
  <c r="D49" i="4" s="1"/>
  <c r="H55" i="4"/>
  <c r="D55" i="4" s="1"/>
  <c r="H58" i="9"/>
  <c r="D58" i="9" s="1"/>
  <c r="H27" i="9"/>
  <c r="D27" i="9" s="1"/>
  <c r="H18" i="9"/>
  <c r="D18" i="9" s="1"/>
  <c r="H36" i="9"/>
  <c r="D36" i="9" s="1"/>
  <c r="H13" i="9"/>
  <c r="D13" i="9" s="1"/>
  <c r="H56" i="9"/>
  <c r="D56" i="9" s="1"/>
  <c r="H31" i="9"/>
  <c r="D31" i="9" s="1"/>
  <c r="H9" i="9"/>
  <c r="D9" i="9" s="1"/>
  <c r="H37" i="9"/>
  <c r="D37" i="9" s="1"/>
  <c r="H48" i="9"/>
  <c r="D48" i="9" s="1"/>
  <c r="H20" i="9"/>
  <c r="D20" i="9" s="1"/>
  <c r="H51" i="9"/>
  <c r="D51" i="9" s="1"/>
  <c r="H52" i="9"/>
  <c r="D52" i="9" s="1"/>
  <c r="H53" i="9"/>
  <c r="D53" i="9" s="1"/>
  <c r="H8" i="9"/>
  <c r="D8" i="9" s="1"/>
  <c r="H17" i="9"/>
  <c r="D17" i="9" s="1"/>
  <c r="H10" i="9"/>
  <c r="D10" i="9" s="1"/>
  <c r="H30" i="9"/>
  <c r="D30" i="9" s="1"/>
  <c r="H32" i="9"/>
  <c r="D32" i="9" s="1"/>
  <c r="H22" i="9"/>
  <c r="D22" i="9" s="1"/>
  <c r="H28" i="9"/>
  <c r="D28" i="9" s="1"/>
  <c r="H5" i="9"/>
  <c r="D5" i="9" s="1"/>
  <c r="H44" i="9"/>
  <c r="D44" i="9" s="1"/>
  <c r="H43" i="9"/>
  <c r="D43" i="9" s="1"/>
  <c r="H42" i="9" l="1"/>
  <c r="D42" i="9" s="1"/>
  <c r="H69" i="4"/>
  <c r="D69" i="4" s="1"/>
  <c r="H24" i="4"/>
  <c r="D24" i="4" s="1"/>
  <c r="H79" i="4"/>
  <c r="D79" i="4" s="1"/>
  <c r="H72" i="4"/>
  <c r="D72" i="4" s="1"/>
  <c r="H60" i="4"/>
  <c r="D60" i="4" s="1"/>
  <c r="H66" i="4"/>
  <c r="D66" i="4" s="1"/>
  <c r="H8" i="4"/>
  <c r="D8" i="4" s="1"/>
  <c r="H23" i="4"/>
  <c r="D23" i="4" s="1"/>
  <c r="H5" i="6" l="1"/>
  <c r="D5" i="6" s="1"/>
  <c r="H9" i="6"/>
  <c r="D9" i="6" s="1"/>
  <c r="H61" i="8"/>
  <c r="D61" i="8" s="1"/>
  <c r="H60" i="8"/>
  <c r="D60" i="8" s="1"/>
  <c r="H59" i="8"/>
  <c r="D59" i="8" s="1"/>
  <c r="H16" i="8"/>
  <c r="D16" i="8" s="1"/>
  <c r="H12" i="8"/>
  <c r="D12" i="8" s="1"/>
  <c r="H26" i="11"/>
  <c r="D26" i="11" s="1"/>
  <c r="H81" i="8" l="1"/>
  <c r="D81" i="8" s="1"/>
  <c r="H82" i="8"/>
  <c r="D82" i="8" s="1"/>
  <c r="H69" i="8"/>
  <c r="D69" i="8" s="1"/>
  <c r="H78" i="8"/>
  <c r="D78" i="8" s="1"/>
  <c r="H72" i="8"/>
  <c r="D72" i="8" s="1"/>
  <c r="H73" i="8"/>
  <c r="D73" i="8" s="1"/>
  <c r="H79" i="8"/>
  <c r="D79" i="8" s="1"/>
  <c r="H77" i="8"/>
  <c r="D77" i="8" s="1"/>
  <c r="H42" i="8"/>
  <c r="D42" i="8" s="1"/>
  <c r="H43" i="8"/>
  <c r="D43" i="8" s="1"/>
  <c r="H25" i="8"/>
  <c r="D25" i="8" s="1"/>
  <c r="D28" i="8"/>
  <c r="D31" i="8"/>
  <c r="H34" i="8"/>
  <c r="D34" i="8" s="1"/>
  <c r="H4" i="9"/>
  <c r="H38" i="9"/>
  <c r="D38" i="9" s="1"/>
  <c r="H12" i="9"/>
  <c r="D12" i="9" s="1"/>
  <c r="H25" i="9"/>
  <c r="D25" i="9" s="1"/>
  <c r="H50" i="9"/>
  <c r="D50" i="9" s="1"/>
  <c r="H45" i="9"/>
  <c r="D45" i="9" s="1"/>
  <c r="H40" i="9"/>
  <c r="D40" i="9" s="1"/>
  <c r="H26" i="9"/>
  <c r="D26" i="9" s="1"/>
  <c r="H7" i="9"/>
  <c r="D7" i="9" s="1"/>
  <c r="H35" i="9"/>
  <c r="D35" i="9" s="1"/>
  <c r="H39" i="9"/>
  <c r="D39" i="9" s="1"/>
  <c r="H15" i="9"/>
  <c r="D15" i="9" s="1"/>
  <c r="H47" i="9"/>
  <c r="D47" i="9" s="1"/>
  <c r="H19" i="9"/>
  <c r="D19" i="9" s="1"/>
  <c r="H14" i="9"/>
  <c r="D14" i="9" s="1"/>
  <c r="H24" i="9"/>
  <c r="D24" i="9" s="1"/>
  <c r="H46" i="9"/>
  <c r="D46" i="9" s="1"/>
  <c r="H11" i="9"/>
  <c r="D11" i="9" s="1"/>
  <c r="H54" i="9"/>
  <c r="D54" i="9" s="1"/>
  <c r="H33" i="9"/>
  <c r="D33" i="9" s="1"/>
  <c r="H59" i="9"/>
  <c r="D59" i="9" s="1"/>
  <c r="H57" i="9"/>
  <c r="D57" i="9" s="1"/>
  <c r="H21" i="9"/>
  <c r="H42" i="4"/>
  <c r="D42" i="4" s="1"/>
  <c r="H52" i="4"/>
  <c r="D52" i="4" s="1"/>
  <c r="H78" i="4"/>
  <c r="D78" i="4" s="1"/>
  <c r="H12" i="4"/>
  <c r="D12" i="4" s="1"/>
  <c r="H14" i="4"/>
  <c r="D14" i="4" s="1"/>
  <c r="H26" i="4"/>
  <c r="D26" i="4" s="1"/>
  <c r="H96" i="4"/>
  <c r="D96" i="4" s="1"/>
  <c r="H10" i="4"/>
  <c r="D10" i="4" s="1"/>
  <c r="H20" i="4"/>
  <c r="D20" i="4" s="1"/>
  <c r="H75" i="4"/>
  <c r="D75" i="4" s="1"/>
  <c r="H31" i="4"/>
  <c r="D31" i="4" s="1"/>
  <c r="H54" i="4"/>
  <c r="D54" i="4" s="1"/>
  <c r="H56" i="4"/>
  <c r="D56" i="4" s="1"/>
  <c r="H90" i="4"/>
  <c r="D90" i="4" s="1"/>
  <c r="H16" i="4"/>
  <c r="D16" i="4" s="1"/>
  <c r="H81" i="4"/>
  <c r="D81" i="4" s="1"/>
  <c r="H68" i="4"/>
  <c r="D68" i="4" s="1"/>
  <c r="H35" i="4"/>
  <c r="D35" i="4" s="1"/>
  <c r="H89" i="4"/>
  <c r="D89" i="4" s="1"/>
  <c r="H53" i="4"/>
  <c r="D53" i="4" s="1"/>
  <c r="H22" i="4"/>
  <c r="D22" i="4" s="1"/>
  <c r="H7" i="4"/>
  <c r="D7" i="4" s="1"/>
  <c r="H25" i="4"/>
  <c r="D25" i="4" s="1"/>
  <c r="H95" i="4"/>
  <c r="D95" i="4" s="1"/>
  <c r="H93" i="4"/>
  <c r="D93" i="4" s="1"/>
  <c r="H74" i="4"/>
  <c r="D74" i="4" s="1"/>
  <c r="H61" i="4"/>
  <c r="D61" i="4" s="1"/>
  <c r="H32" i="4"/>
  <c r="D32" i="4" s="1"/>
  <c r="H13" i="4"/>
  <c r="D13" i="4" s="1"/>
  <c r="H57" i="4"/>
  <c r="D57" i="4" s="1"/>
  <c r="H38" i="4"/>
  <c r="D38" i="4" s="1"/>
  <c r="H30" i="4"/>
  <c r="D30" i="4" s="1"/>
  <c r="H47" i="4"/>
  <c r="D47" i="4" s="1"/>
  <c r="H44" i="4"/>
  <c r="D44" i="4" s="1"/>
  <c r="H37" i="4"/>
  <c r="D37" i="4" s="1"/>
  <c r="H33" i="4"/>
  <c r="D33" i="4" s="1"/>
  <c r="H58" i="4"/>
  <c r="D58" i="4" s="1"/>
  <c r="D50" i="4"/>
  <c r="H85" i="4"/>
  <c r="D85" i="4" s="1"/>
  <c r="H76" i="4"/>
  <c r="D76" i="4" s="1"/>
  <c r="H63" i="4"/>
  <c r="D63" i="4" s="1"/>
  <c r="H82" i="4"/>
  <c r="D82" i="4" s="1"/>
  <c r="H71" i="4"/>
  <c r="D71" i="4" s="1"/>
  <c r="H45" i="4"/>
  <c r="D45" i="4" s="1"/>
  <c r="H11" i="4"/>
  <c r="D11" i="4" s="1"/>
  <c r="H65" i="4"/>
  <c r="D65" i="4" s="1"/>
  <c r="H43" i="4"/>
  <c r="D43" i="4" s="1"/>
  <c r="H39" i="4"/>
  <c r="D39" i="4" s="1"/>
  <c r="H91" i="4"/>
  <c r="D91" i="4" s="1"/>
  <c r="H97" i="4"/>
  <c r="D97" i="4" s="1"/>
  <c r="H83" i="4"/>
  <c r="D83" i="4" s="1"/>
  <c r="H19" i="4"/>
  <c r="D19" i="4" s="1"/>
  <c r="H40" i="4"/>
  <c r="D40" i="4" s="1"/>
  <c r="H48" i="4"/>
  <c r="D48" i="4" s="1"/>
  <c r="H59" i="4"/>
  <c r="D59" i="4" s="1"/>
  <c r="H4" i="4"/>
  <c r="D4" i="4" s="1"/>
  <c r="H94" i="4"/>
  <c r="D94" i="4" s="1"/>
  <c r="H29" i="4"/>
  <c r="D29" i="4" s="1"/>
  <c r="H80" i="4"/>
  <c r="D80" i="4" s="1"/>
  <c r="H15" i="4"/>
  <c r="D15" i="4" s="1"/>
  <c r="H86" i="4"/>
  <c r="D86" i="4" s="1"/>
  <c r="H21" i="4"/>
  <c r="D21" i="4" s="1"/>
  <c r="H17" i="4"/>
  <c r="D17" i="4" s="1"/>
  <c r="H27" i="4"/>
  <c r="D27" i="4" s="1"/>
  <c r="H9" i="4"/>
  <c r="D9" i="4" s="1"/>
  <c r="H64" i="4"/>
  <c r="D64" i="4" s="1"/>
  <c r="H34" i="4"/>
  <c r="D34" i="4" s="1"/>
  <c r="H73" i="4"/>
  <c r="D73" i="4" s="1"/>
  <c r="D30" i="8" l="1"/>
  <c r="H17" i="8"/>
  <c r="D17" i="8" s="1"/>
  <c r="H15" i="8"/>
  <c r="D15" i="8" s="1"/>
  <c r="H14" i="8"/>
  <c r="D14" i="8" s="1"/>
  <c r="H8" i="8"/>
  <c r="D8" i="8" s="1"/>
  <c r="H83" i="8" l="1"/>
  <c r="D83" i="8" s="1"/>
  <c r="H74" i="8"/>
  <c r="D74" i="8" s="1"/>
  <c r="D4" i="9"/>
  <c r="D21" i="9"/>
  <c r="H44" i="8" l="1"/>
  <c r="D44" i="8" s="1"/>
  <c r="H35" i="8"/>
  <c r="D35" i="8" s="1"/>
  <c r="D27" i="8"/>
  <c r="H41" i="8"/>
  <c r="D41" i="8" s="1"/>
  <c r="H38" i="8"/>
  <c r="D38" i="8" s="1"/>
  <c r="H29" i="8"/>
  <c r="D29" i="8" s="1"/>
  <c r="H36" i="8"/>
  <c r="D36" i="8" s="1"/>
  <c r="H32" i="8"/>
  <c r="D32" i="8" s="1"/>
  <c r="H39" i="8"/>
  <c r="D39" i="8" s="1"/>
  <c r="H33" i="8"/>
  <c r="D33" i="8" s="1"/>
  <c r="H10" i="8"/>
  <c r="D10" i="8" s="1"/>
  <c r="H11" i="8"/>
  <c r="D11" i="8" s="1"/>
  <c r="D9" i="8"/>
  <c r="H87" i="4"/>
  <c r="D87" i="4" s="1"/>
</calcChain>
</file>

<file path=xl/sharedStrings.xml><?xml version="1.0" encoding="utf-8"?>
<sst xmlns="http://schemas.openxmlformats.org/spreadsheetml/2006/main" count="1255" uniqueCount="282">
  <si>
    <t>12 Gauge</t>
  </si>
  <si>
    <t>20 Gauge</t>
  </si>
  <si>
    <t>28 Gauge</t>
  </si>
  <si>
    <t>Leg 1</t>
  </si>
  <si>
    <t>Leg 2</t>
  </si>
  <si>
    <t>Leg 3</t>
  </si>
  <si>
    <t>RUNNING</t>
  </si>
  <si>
    <t>Leg 4</t>
  </si>
  <si>
    <t>Leg 5</t>
  </si>
  <si>
    <t>% Broke</t>
  </si>
  <si>
    <t>Total</t>
  </si>
  <si>
    <t>Total After leg #6</t>
  </si>
  <si>
    <t xml:space="preserve">Top 4 scores </t>
  </si>
  <si>
    <t>Place</t>
  </si>
  <si>
    <t>Total after leg #6</t>
  </si>
  <si>
    <t>Top 4 scores</t>
  </si>
  <si>
    <t>Tim</t>
  </si>
  <si>
    <t>Napier</t>
  </si>
  <si>
    <t>Honefenger</t>
  </si>
  <si>
    <t>Hechler</t>
  </si>
  <si>
    <t>Swan</t>
  </si>
  <si>
    <t>Anglin</t>
  </si>
  <si>
    <t>Barnes</t>
  </si>
  <si>
    <t>Witham</t>
  </si>
  <si>
    <t>Hellyer</t>
  </si>
  <si>
    <t>Scarbrough</t>
  </si>
  <si>
    <t>Haberle</t>
  </si>
  <si>
    <t>Netterville</t>
  </si>
  <si>
    <t>Renken</t>
  </si>
  <si>
    <t>Lewis</t>
  </si>
  <si>
    <t>Matulevich</t>
  </si>
  <si>
    <t>Foster</t>
  </si>
  <si>
    <t>McCoy</t>
  </si>
  <si>
    <t>Faetche</t>
  </si>
  <si>
    <t>Hoffman</t>
  </si>
  <si>
    <t>Knauss</t>
  </si>
  <si>
    <t>Hall</t>
  </si>
  <si>
    <t>Moore</t>
  </si>
  <si>
    <t>Ward</t>
  </si>
  <si>
    <t>Reed</t>
  </si>
  <si>
    <t>Balaski</t>
  </si>
  <si>
    <t>Monk</t>
  </si>
  <si>
    <t>Ramsey</t>
  </si>
  <si>
    <t>Bradley</t>
  </si>
  <si>
    <t>John</t>
  </si>
  <si>
    <t>Ron</t>
  </si>
  <si>
    <t>Terry</t>
  </si>
  <si>
    <t>David</t>
  </si>
  <si>
    <t>Perryman</t>
  </si>
  <si>
    <t>Massey</t>
  </si>
  <si>
    <t>Scott</t>
  </si>
  <si>
    <t>Thomas</t>
  </si>
  <si>
    <t>Justin</t>
  </si>
  <si>
    <t xml:space="preserve">Ron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</si>
  <si>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</si>
  <si>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</si>
  <si>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</si>
  <si>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</si>
  <si>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</si>
  <si>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</si>
  <si>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</si>
  <si>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</si>
  <si>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</si>
  <si>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</si>
  <si>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</si>
  <si>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</si>
  <si>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Gary</t>
  </si>
  <si>
    <t>Robert</t>
  </si>
  <si>
    <t>Nyal</t>
  </si>
  <si>
    <t>Bobby</t>
  </si>
  <si>
    <t xml:space="preserve">Steve </t>
  </si>
  <si>
    <t>FINALS</t>
  </si>
  <si>
    <t>Brandon</t>
  </si>
  <si>
    <t>Cade</t>
  </si>
  <si>
    <t>Nelson</t>
  </si>
  <si>
    <t>Christensen</t>
  </si>
  <si>
    <t>Harry</t>
  </si>
  <si>
    <t>Daniel</t>
  </si>
  <si>
    <t>Walter</t>
  </si>
  <si>
    <t>Edmunds</t>
  </si>
  <si>
    <t>William</t>
  </si>
  <si>
    <t>Michael</t>
  </si>
  <si>
    <t>Fox</t>
  </si>
  <si>
    <t>Mike</t>
  </si>
  <si>
    <t>Steven</t>
  </si>
  <si>
    <t>Hicks</t>
  </si>
  <si>
    <t>James</t>
  </si>
  <si>
    <t>Hogue</t>
  </si>
  <si>
    <t>Mark</t>
  </si>
  <si>
    <t>Mason</t>
  </si>
  <si>
    <t>Jeff</t>
  </si>
  <si>
    <t>Rusty</t>
  </si>
  <si>
    <t>Georgia</t>
  </si>
  <si>
    <t>Valerie</t>
  </si>
  <si>
    <t>Charles</t>
  </si>
  <si>
    <t>Morello</t>
  </si>
  <si>
    <t>Mossman</t>
  </si>
  <si>
    <t>Stephen</t>
  </si>
  <si>
    <t>Naeve</t>
  </si>
  <si>
    <t>Clifton</t>
  </si>
  <si>
    <t>Petmecky</t>
  </si>
  <si>
    <t>Edwin</t>
  </si>
  <si>
    <t>Keith</t>
  </si>
  <si>
    <t>Rodriguez</t>
  </si>
  <si>
    <t>Sofia</t>
  </si>
  <si>
    <t>Dwight</t>
  </si>
  <si>
    <t>Vincent</t>
  </si>
  <si>
    <t>Randy</t>
  </si>
  <si>
    <t>Wall</t>
  </si>
  <si>
    <t>Matthew</t>
  </si>
  <si>
    <t>Karen</t>
  </si>
  <si>
    <t>Wilson</t>
  </si>
  <si>
    <t>Allen</t>
  </si>
  <si>
    <t>Lauren</t>
  </si>
  <si>
    <t>Lee</t>
  </si>
  <si>
    <t xml:space="preserve"> TOTAL</t>
  </si>
  <si>
    <t>JUNIORS</t>
  </si>
  <si>
    <t>LADIES</t>
  </si>
  <si>
    <t xml:space="preserve">Total </t>
  </si>
  <si>
    <t>TOTAL</t>
  </si>
  <si>
    <t xml:space="preserve">RUNNING </t>
  </si>
  <si>
    <t>TOTALS</t>
  </si>
  <si>
    <t>Garrett</t>
  </si>
  <si>
    <t>Steve</t>
  </si>
  <si>
    <t>Austin</t>
  </si>
  <si>
    <t>Anderson</t>
  </si>
  <si>
    <t>Blake</t>
  </si>
  <si>
    <t>Bajjali</t>
  </si>
  <si>
    <t>Crane</t>
  </si>
  <si>
    <t>Guigliano</t>
  </si>
  <si>
    <t>Gerard</t>
  </si>
  <si>
    <t>Hughes</t>
  </si>
  <si>
    <t>Kiemsteadt</t>
  </si>
  <si>
    <t>Joseph</t>
  </si>
  <si>
    <t>Richard</t>
  </si>
  <si>
    <t>Tommy</t>
  </si>
  <si>
    <t xml:space="preserve">Bob </t>
  </si>
  <si>
    <t>Mata</t>
  </si>
  <si>
    <t>Duncan</t>
  </si>
  <si>
    <t>Morrison</t>
  </si>
  <si>
    <t>Nadim</t>
  </si>
  <si>
    <t>Pang</t>
  </si>
  <si>
    <t>Billy</t>
  </si>
  <si>
    <t>Rick</t>
  </si>
  <si>
    <t>Reyes</t>
  </si>
  <si>
    <t>Sandra</t>
  </si>
  <si>
    <t>Barton</t>
  </si>
  <si>
    <t>Aaron</t>
  </si>
  <si>
    <t>Slavik</t>
  </si>
  <si>
    <t>Smith</t>
  </si>
  <si>
    <t>Carlos</t>
  </si>
  <si>
    <t>Vaquero</t>
  </si>
  <si>
    <t>Charlie</t>
  </si>
  <si>
    <t>Clark</t>
  </si>
  <si>
    <t>Phil</t>
  </si>
  <si>
    <t>Gregory</t>
  </si>
  <si>
    <t>Rod</t>
  </si>
  <si>
    <t>Johnnie</t>
  </si>
  <si>
    <t>Patrick</t>
  </si>
  <si>
    <t>Byrne</t>
  </si>
  <si>
    <t>Nathan</t>
  </si>
  <si>
    <t>Kerth</t>
  </si>
  <si>
    <t>Mays</t>
  </si>
  <si>
    <t>Jake</t>
  </si>
  <si>
    <t>Tschirhart</t>
  </si>
  <si>
    <t>Joel</t>
  </si>
  <si>
    <t>Yukon</t>
  </si>
  <si>
    <t>SUB-JUNIORS</t>
  </si>
  <si>
    <t>Dylan</t>
  </si>
  <si>
    <t>Cook</t>
  </si>
  <si>
    <t>JR</t>
  </si>
  <si>
    <t>Cooper</t>
  </si>
  <si>
    <t>Linda</t>
  </si>
  <si>
    <t>Cordova</t>
  </si>
  <si>
    <t>Rudy</t>
  </si>
  <si>
    <t>Ryan</t>
  </si>
  <si>
    <t>Roger</t>
  </si>
  <si>
    <t>Keyte</t>
  </si>
  <si>
    <t>Mitchell</t>
  </si>
  <si>
    <t>Morgan</t>
  </si>
  <si>
    <t>Nassar</t>
  </si>
  <si>
    <t>Rhoden</t>
  </si>
  <si>
    <t>Zaleski</t>
  </si>
  <si>
    <t>HOA</t>
  </si>
  <si>
    <t>RU</t>
  </si>
  <si>
    <t>Kaleb</t>
  </si>
  <si>
    <t>Harmon</t>
  </si>
  <si>
    <t>Lloyd</t>
  </si>
  <si>
    <t>King</t>
  </si>
  <si>
    <t>Monty</t>
  </si>
  <si>
    <t>Humphreys</t>
  </si>
  <si>
    <t>Guthrie</t>
  </si>
  <si>
    <t>SKEET Sub-Jr, Jr &amp; Ladies</t>
  </si>
  <si>
    <t>SPORTING CLAYS Sub-Jr, Jr &amp; Ladies</t>
  </si>
  <si>
    <t>ALL AROUND Sub-Jr, Jr &amp; Ladies</t>
  </si>
  <si>
    <t>5-STAND Sub-Jr, Jr &amp; Ladies</t>
  </si>
  <si>
    <t xml:space="preserve">Robert </t>
  </si>
  <si>
    <t>Ned</t>
  </si>
  <si>
    <t>Barnett</t>
  </si>
  <si>
    <t>Braden</t>
  </si>
  <si>
    <t>Bergman</t>
  </si>
  <si>
    <t xml:space="preserve">Gar </t>
  </si>
  <si>
    <t>Brammer</t>
  </si>
  <si>
    <t>Ben</t>
  </si>
  <si>
    <t>Brower</t>
  </si>
  <si>
    <t xml:space="preserve">Prentis </t>
  </si>
  <si>
    <t>Burt</t>
  </si>
  <si>
    <t>Jonathon</t>
  </si>
  <si>
    <t>Fowler</t>
  </si>
  <si>
    <t>Russell</t>
  </si>
  <si>
    <t>Hamman</t>
  </si>
  <si>
    <t>Hetherington</t>
  </si>
  <si>
    <t>Heuring</t>
  </si>
  <si>
    <t>Michelle</t>
  </si>
  <si>
    <t>Jeffrey</t>
  </si>
  <si>
    <t>Rebecca</t>
  </si>
  <si>
    <t>Carol</t>
  </si>
  <si>
    <t>Walter Louis</t>
  </si>
  <si>
    <t>Marshburn</t>
  </si>
  <si>
    <t>Hannah</t>
  </si>
  <si>
    <t>Marthiljohni</t>
  </si>
  <si>
    <t>McDonald</t>
  </si>
  <si>
    <t>Jayme</t>
  </si>
  <si>
    <t>Peckham</t>
  </si>
  <si>
    <t>T.J.</t>
  </si>
  <si>
    <t>Skaff</t>
  </si>
  <si>
    <t>Conner</t>
  </si>
  <si>
    <t>Smock</t>
  </si>
  <si>
    <t>Taylor</t>
  </si>
  <si>
    <t>Nicholas</t>
  </si>
  <si>
    <t>Thaemar</t>
  </si>
  <si>
    <t>Leo</t>
  </si>
  <si>
    <t>Tunes</t>
  </si>
  <si>
    <t>Villar</t>
  </si>
  <si>
    <t>Walraven</t>
  </si>
  <si>
    <t>Clay</t>
  </si>
  <si>
    <t>Whitfill</t>
  </si>
  <si>
    <t xml:space="preserve">Billy </t>
  </si>
  <si>
    <t>Savannah</t>
  </si>
  <si>
    <t>Zuerner</t>
  </si>
  <si>
    <t>MASTER CLASS</t>
  </si>
  <si>
    <t>AA CLASS</t>
  </si>
  <si>
    <t>A CLASS</t>
  </si>
  <si>
    <t>B CLASS</t>
  </si>
  <si>
    <t>C CLASS</t>
  </si>
  <si>
    <t>D CLASS</t>
  </si>
  <si>
    <t>E CLASS</t>
  </si>
  <si>
    <t>F CLASS</t>
  </si>
  <si>
    <t>AAA CLASS</t>
  </si>
  <si>
    <t xml:space="preserve">Targets </t>
  </si>
  <si>
    <t>2018 Buckle Tracker - SKEET</t>
  </si>
  <si>
    <t>Jody</t>
  </si>
  <si>
    <t>Augustine</t>
  </si>
  <si>
    <t>Dennis</t>
  </si>
  <si>
    <t>Burns</t>
  </si>
  <si>
    <t>Prentis</t>
  </si>
  <si>
    <t>Castillo</t>
  </si>
  <si>
    <t>Hunter</t>
  </si>
  <si>
    <t>Brent</t>
  </si>
  <si>
    <t>Floyd</t>
  </si>
  <si>
    <t>Greene</t>
  </si>
  <si>
    <t>Targets</t>
  </si>
  <si>
    <t xml:space="preserve">Edmunds </t>
  </si>
  <si>
    <t>2018 Buckle Tracker - ALL AROUND</t>
  </si>
  <si>
    <t xml:space="preserve">Napier </t>
  </si>
  <si>
    <t>Prentiss</t>
  </si>
  <si>
    <t>Nathen</t>
  </si>
  <si>
    <t xml:space="preserve">James </t>
  </si>
  <si>
    <t>Connor</t>
  </si>
  <si>
    <t>Marthiljohn</t>
  </si>
  <si>
    <t>N/A</t>
  </si>
  <si>
    <t xml:space="preserve">Michael </t>
  </si>
  <si>
    <t>Sellers</t>
  </si>
  <si>
    <t>RED = SCORE LOCKED IN, CANNOT DROP</t>
  </si>
  <si>
    <t>RED = SCORES LOCKED IN, CANNOT DROP</t>
  </si>
  <si>
    <t>2018 Buckle Tracker - 5-Stand</t>
  </si>
  <si>
    <t>Best 4</t>
  </si>
  <si>
    <t xml:space="preserve">Best 4 </t>
  </si>
  <si>
    <t>FINAL</t>
  </si>
  <si>
    <t>Top 4 Scores</t>
  </si>
  <si>
    <t>2018 Buckle Tracker - Sporting Clays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</si>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</sst>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/>
    <xf numFmtId="10" fontId="7" fillId="3" borderId="0" xfId="1" applyNumberFormat="1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ont="1" applyFill="1"/>
    <xf numFmtId="0" fontId="4" fillId="7" borderId="1" xfId="0" applyFont="1" applyFill="1" applyBorder="1"/>
    <xf numFmtId="0" fontId="4" fillId="3" borderId="1" xfId="0" applyFont="1" applyFill="1" applyBorder="1"/>
    <xf numFmtId="0" fontId="0" fillId="0" borderId="0" xfId="0" applyFont="1" applyBorder="1"/>
    <xf numFmtId="0" fontId="4" fillId="7" borderId="0" xfId="0" applyFont="1" applyFill="1"/>
    <xf numFmtId="0" fontId="4" fillId="3" borderId="0" xfId="0" applyFont="1" applyFill="1"/>
    <xf numFmtId="0" fontId="1" fillId="7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7" borderId="0" xfId="0" applyFont="1" applyFill="1"/>
    <xf numFmtId="10" fontId="3" fillId="3" borderId="0" xfId="1" applyNumberFormat="1" applyFont="1" applyFill="1" applyAlignment="1">
      <alignment horizontal="center"/>
    </xf>
    <xf numFmtId="0" fontId="0" fillId="7" borderId="0" xfId="0" applyFont="1" applyFill="1" applyBorder="1"/>
    <xf numFmtId="0" fontId="8" fillId="7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4" borderId="0" xfId="0" applyFont="1" applyFill="1"/>
    <xf numFmtId="0" fontId="0" fillId="6" borderId="0" xfId="0" applyFont="1" applyFill="1"/>
    <xf numFmtId="0" fontId="4" fillId="0" borderId="0" xfId="0" applyFont="1" applyFill="1"/>
    <xf numFmtId="0" fontId="10" fillId="8" borderId="0" xfId="0" applyFont="1" applyFill="1" applyAlignment="1"/>
    <xf numFmtId="0" fontId="1" fillId="2" borderId="0" xfId="0" applyFont="1" applyFill="1" applyAlignment="1">
      <alignment horizontal="center"/>
    </xf>
    <xf numFmtId="0" fontId="0" fillId="3" borderId="0" xfId="0" applyFont="1" applyFill="1" applyBorder="1"/>
    <xf numFmtId="0" fontId="4" fillId="7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0" fillId="5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3" fillId="3" borderId="0" xfId="1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0" fontId="13" fillId="3" borderId="0" xfId="0" applyFont="1" applyFill="1" applyBorder="1" applyAlignment="1">
      <alignment horizontal="center"/>
    </xf>
    <xf numFmtId="10" fontId="3" fillId="3" borderId="0" xfId="1" applyNumberFormat="1" applyFont="1" applyFill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3" fillId="3" borderId="0" xfId="0" applyNumberFormat="1" applyFont="1" applyFill="1"/>
    <xf numFmtId="0" fontId="2" fillId="4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" borderId="0" xfId="0" applyFont="1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/>
    <xf numFmtId="10" fontId="3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7" borderId="2" xfId="0" applyFont="1" applyFill="1" applyBorder="1"/>
    <xf numFmtId="0" fontId="3" fillId="0" borderId="2" xfId="0" applyFont="1" applyBorder="1"/>
    <xf numFmtId="0" fontId="3" fillId="0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8" fillId="7" borderId="2" xfId="0" applyFont="1" applyFill="1" applyBorder="1"/>
    <xf numFmtId="0" fontId="9" fillId="0" borderId="2" xfId="0" applyFont="1" applyFill="1" applyBorder="1" applyAlignment="1">
      <alignment horizontal="center"/>
    </xf>
    <xf numFmtId="0" fontId="0" fillId="0" borderId="2" xfId="0" applyFont="1" applyBorder="1"/>
    <xf numFmtId="0" fontId="9" fillId="0" borderId="4" xfId="0" applyFont="1" applyBorder="1" applyAlignment="1">
      <alignment horizontal="center"/>
    </xf>
    <xf numFmtId="10" fontId="3" fillId="0" borderId="5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7" borderId="5" xfId="0" applyFont="1" applyFill="1" applyBorder="1"/>
    <xf numFmtId="0" fontId="9" fillId="0" borderId="5" xfId="0" applyFont="1" applyFill="1" applyBorder="1" applyAlignment="1">
      <alignment horizontal="center"/>
    </xf>
    <xf numFmtId="0" fontId="8" fillId="7" borderId="4" xfId="0" applyFont="1" applyFill="1" applyBorder="1"/>
    <xf numFmtId="0" fontId="12" fillId="0" borderId="5" xfId="0" applyFont="1" applyBorder="1" applyAlignment="1">
      <alignment horizontal="center"/>
    </xf>
    <xf numFmtId="0" fontId="1" fillId="7" borderId="0" xfId="0" applyFont="1" applyFill="1" applyBorder="1"/>
    <xf numFmtId="0" fontId="3" fillId="7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8" fillId="3" borderId="6" xfId="0" applyFont="1" applyFill="1" applyBorder="1"/>
    <xf numFmtId="0" fontId="0" fillId="3" borderId="3" xfId="0" applyFont="1" applyFill="1" applyBorder="1"/>
    <xf numFmtId="0" fontId="0" fillId="3" borderId="7" xfId="0" applyFont="1" applyFill="1" applyBorder="1"/>
    <xf numFmtId="0" fontId="0" fillId="3" borderId="6" xfId="0" applyFont="1" applyFill="1" applyBorder="1"/>
    <xf numFmtId="0" fontId="0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3" borderId="10" xfId="0" applyFont="1" applyFill="1" applyBorder="1"/>
    <xf numFmtId="0" fontId="8" fillId="3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3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2" xfId="0" applyFont="1" applyFill="1" applyBorder="1"/>
    <xf numFmtId="0" fontId="3" fillId="3" borderId="15" xfId="0" applyFont="1" applyFill="1" applyBorder="1"/>
    <xf numFmtId="0" fontId="0" fillId="3" borderId="14" xfId="0" applyFont="1" applyFill="1" applyBorder="1"/>
    <xf numFmtId="0" fontId="3" fillId="2" borderId="6" xfId="0" applyFont="1" applyFill="1" applyBorder="1" applyAlignment="1">
      <alignment horizontal="center"/>
    </xf>
    <xf numFmtId="0" fontId="0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3" fillId="3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1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9" borderId="2" xfId="0" applyFont="1" applyFill="1" applyBorder="1" applyAlignment="1">
      <alignment vertical="center"/>
    </xf>
    <xf numFmtId="0" fontId="3" fillId="7" borderId="2" xfId="0" applyFont="1" applyFill="1" applyBorder="1"/>
    <xf numFmtId="0" fontId="1" fillId="3" borderId="16" xfId="0" applyFont="1" applyFill="1" applyBorder="1"/>
    <xf numFmtId="0" fontId="1" fillId="7" borderId="17" xfId="0" applyFont="1" applyFill="1" applyBorder="1"/>
    <xf numFmtId="0" fontId="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/>
    <xf numFmtId="0" fontId="12" fillId="0" borderId="2" xfId="0" applyFont="1" applyFill="1" applyBorder="1"/>
    <xf numFmtId="0" fontId="0" fillId="3" borderId="7" xfId="0" applyNumberFormat="1" applyFont="1" applyFill="1" applyBorder="1"/>
    <xf numFmtId="0" fontId="0" fillId="0" borderId="0" xfId="0" applyFont="1" applyFill="1" applyBorder="1"/>
    <xf numFmtId="0" fontId="1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0" borderId="2" xfId="0" quotePrefix="1" applyFont="1" applyBorder="1"/>
    <xf numFmtId="0" fontId="0" fillId="0" borderId="2" xfId="0" quotePrefix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8"/>
  <sheetViews>
    <sheetView zoomScale="80" zoomScaleNormal="80" workbookViewId="0">
      <selection activeCell="AH57" sqref="AH57"/>
    </sheetView>
  </sheetViews>
  <sheetFormatPr defaultRowHeight="18.75" x14ac:dyDescent="0.3"/>
  <cols>
    <col min="1" max="1" width="17.42578125" customWidth="1"/>
    <col min="2" max="2" width="14.42578125" customWidth="1"/>
    <col min="3" max="3" width="17.5703125" customWidth="1"/>
    <col min="4" max="6" width="13.42578125" hidden="1" customWidth="1"/>
    <col min="7" max="7" width="2.85546875" customWidth="1"/>
    <col min="8" max="8" width="13.42578125" hidden="1" customWidth="1"/>
    <col min="9" max="9" width="2.85546875" hidden="1" customWidth="1"/>
    <col min="10" max="10" width="11.7109375" customWidth="1"/>
    <col min="11" max="11" width="2.85546875" customWidth="1"/>
    <col min="12" max="12" width="11.7109375" customWidth="1"/>
    <col min="13" max="13" width="2.85546875" customWidth="1"/>
    <col min="14" max="14" width="11.7109375" style="12" customWidth="1"/>
    <col min="15" max="15" width="2.85546875" customWidth="1"/>
    <col min="16" max="16" width="11.7109375" customWidth="1"/>
    <col min="17" max="17" width="2.85546875" customWidth="1"/>
    <col min="18" max="18" width="11.7109375" style="12" customWidth="1"/>
    <col min="19" max="19" width="2.85546875" customWidth="1"/>
    <col min="20" max="20" width="11.7109375" customWidth="1"/>
    <col min="21" max="21" width="9.140625" hidden="1" customWidth="1"/>
    <col min="22" max="22" width="2.85546875" customWidth="1"/>
    <col min="23" max="23" width="20.28515625" hidden="1" customWidth="1"/>
    <col min="24" max="24" width="2.85546875" hidden="1" customWidth="1"/>
    <col min="25" max="25" width="15.85546875" customWidth="1"/>
    <col min="26" max="26" width="2.85546875" customWidth="1"/>
    <col min="27" max="27" width="9.140625" hidden="1" customWidth="1"/>
    <col min="28" max="28" width="9.140625" customWidth="1"/>
  </cols>
  <sheetData>
    <row r="1" spans="1:27" ht="33.75" customHeight="1" x14ac:dyDescent="0.25">
      <c r="A1" s="172" t="s">
        <v>273</v>
      </c>
      <c r="B1" s="173"/>
      <c r="C1" s="173"/>
      <c r="D1" s="174" t="s">
        <v>250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56"/>
      <c r="V1" s="56"/>
      <c r="W1" s="56"/>
      <c r="X1" s="56"/>
      <c r="Y1" s="56"/>
      <c r="Z1" s="56"/>
      <c r="AA1" s="56"/>
    </row>
    <row r="2" spans="1:27" x14ac:dyDescent="0.3">
      <c r="A2" s="16"/>
      <c r="B2" s="1"/>
      <c r="C2" s="1"/>
      <c r="D2" s="1" t="s">
        <v>118</v>
      </c>
      <c r="E2" s="1" t="s">
        <v>276</v>
      </c>
      <c r="F2" s="1" t="s">
        <v>276</v>
      </c>
      <c r="G2" s="2"/>
      <c r="H2" s="3" t="s">
        <v>6</v>
      </c>
      <c r="I2" s="2"/>
      <c r="J2" s="1" t="s">
        <v>3</v>
      </c>
      <c r="K2" s="2"/>
      <c r="L2" s="1" t="s">
        <v>4</v>
      </c>
      <c r="M2" s="2"/>
      <c r="N2" s="1" t="s">
        <v>5</v>
      </c>
      <c r="O2" s="2"/>
      <c r="P2" s="1" t="s">
        <v>7</v>
      </c>
      <c r="Q2" s="2"/>
      <c r="R2" s="22" t="s">
        <v>8</v>
      </c>
      <c r="S2" s="2"/>
      <c r="T2" s="54" t="s">
        <v>71</v>
      </c>
      <c r="U2" s="24"/>
      <c r="V2" s="29"/>
      <c r="W2" s="40"/>
      <c r="X2" s="28"/>
      <c r="Y2" s="155" t="s">
        <v>278</v>
      </c>
      <c r="Z2" s="62"/>
      <c r="AA2" s="50"/>
    </row>
    <row r="3" spans="1:27" ht="19.5" thickBot="1" x14ac:dyDescent="0.35">
      <c r="A3" s="17"/>
      <c r="B3" s="4"/>
      <c r="C3" s="4"/>
      <c r="D3" s="8" t="s">
        <v>9</v>
      </c>
      <c r="E3" s="7" t="s">
        <v>261</v>
      </c>
      <c r="F3" s="7" t="s">
        <v>9</v>
      </c>
      <c r="G3" s="9"/>
      <c r="H3" s="80" t="s">
        <v>115</v>
      </c>
      <c r="I3" s="10"/>
      <c r="J3" s="7" t="s">
        <v>0</v>
      </c>
      <c r="K3" s="10"/>
      <c r="L3" s="7" t="s">
        <v>1</v>
      </c>
      <c r="M3" s="10"/>
      <c r="N3" s="7" t="s">
        <v>2</v>
      </c>
      <c r="O3" s="10"/>
      <c r="P3" s="7" t="s">
        <v>2</v>
      </c>
      <c r="Q3" s="10"/>
      <c r="R3" s="7" t="s">
        <v>1</v>
      </c>
      <c r="S3" s="36"/>
      <c r="T3" s="55" t="s">
        <v>0</v>
      </c>
      <c r="U3" s="81"/>
      <c r="V3" s="36"/>
      <c r="W3" s="63" t="s">
        <v>11</v>
      </c>
      <c r="X3" s="82"/>
      <c r="Y3" s="157" t="s">
        <v>12</v>
      </c>
      <c r="Z3" s="10"/>
      <c r="AA3" s="157" t="s">
        <v>13</v>
      </c>
    </row>
    <row r="4" spans="1:27" ht="24" thickTop="1" x14ac:dyDescent="0.35">
      <c r="A4" s="195" t="s">
        <v>183</v>
      </c>
      <c r="B4" s="151" t="s">
        <v>72</v>
      </c>
      <c r="C4" s="151" t="s">
        <v>73</v>
      </c>
      <c r="D4" s="103">
        <f>H4/U4</f>
        <v>1.2375</v>
      </c>
      <c r="E4" s="153">
        <v>793</v>
      </c>
      <c r="F4" s="103">
        <f>E4/800</f>
        <v>0.99124999999999996</v>
      </c>
      <c r="G4" s="141"/>
      <c r="H4" s="88">
        <f>SUM(J4,L4,N4,P4,R4,T4)</f>
        <v>990</v>
      </c>
      <c r="I4" s="87"/>
      <c r="J4" s="104">
        <v>199</v>
      </c>
      <c r="K4" s="127"/>
      <c r="L4" s="104">
        <v>198</v>
      </c>
      <c r="M4" s="126"/>
      <c r="N4" s="104">
        <v>198</v>
      </c>
      <c r="O4" s="126"/>
      <c r="P4" s="197" t="s">
        <v>281</v>
      </c>
      <c r="Q4" s="126"/>
      <c r="R4" s="109">
        <v>198</v>
      </c>
      <c r="S4" s="126"/>
      <c r="T4" s="106">
        <v>197</v>
      </c>
      <c r="U4" s="93">
        <v>800</v>
      </c>
      <c r="V4" s="126"/>
      <c r="W4" s="94"/>
      <c r="X4" s="126"/>
      <c r="Y4" s="199">
        <v>793</v>
      </c>
      <c r="Z4" s="126"/>
      <c r="AA4" s="108"/>
    </row>
    <row r="5" spans="1:27" ht="23.25" x14ac:dyDescent="0.35">
      <c r="A5" s="195" t="s">
        <v>184</v>
      </c>
      <c r="B5" s="95" t="s">
        <v>52</v>
      </c>
      <c r="C5" s="95" t="s">
        <v>17</v>
      </c>
      <c r="D5" s="85">
        <f>H5/U5</f>
        <v>1.175</v>
      </c>
      <c r="E5" s="96">
        <v>788</v>
      </c>
      <c r="F5" s="85">
        <f>E5/800</f>
        <v>0.98499999999999999</v>
      </c>
      <c r="G5" s="141"/>
      <c r="H5" s="88">
        <f>SUM(J5,L5,N5,P5,R5,T5)</f>
        <v>1175</v>
      </c>
      <c r="I5" s="97"/>
      <c r="J5" s="89">
        <v>198</v>
      </c>
      <c r="K5" s="143"/>
      <c r="L5" s="100">
        <v>199</v>
      </c>
      <c r="M5" s="142"/>
      <c r="N5" s="90">
        <v>189</v>
      </c>
      <c r="O5" s="128"/>
      <c r="P5" s="91">
        <v>194</v>
      </c>
      <c r="Q5" s="128"/>
      <c r="R5" s="89">
        <v>197</v>
      </c>
      <c r="S5" s="128"/>
      <c r="T5" s="100">
        <v>198</v>
      </c>
      <c r="U5" s="93">
        <v>1000</v>
      </c>
      <c r="V5" s="126"/>
      <c r="W5" s="99"/>
      <c r="X5" s="126"/>
      <c r="Y5" s="200">
        <v>792</v>
      </c>
      <c r="Z5" s="126"/>
      <c r="AA5" s="108"/>
    </row>
    <row r="6" spans="1:27" x14ac:dyDescent="0.3">
      <c r="A6" s="72" t="s">
        <v>248</v>
      </c>
      <c r="B6" s="9"/>
      <c r="C6" s="9"/>
      <c r="D6" s="73"/>
      <c r="E6" s="150"/>
      <c r="F6" s="73"/>
      <c r="G6" s="62"/>
      <c r="H6" s="116"/>
      <c r="I6" s="115"/>
      <c r="J6" s="117"/>
      <c r="K6" s="23"/>
      <c r="L6" s="117"/>
      <c r="M6" s="23"/>
      <c r="N6" s="117"/>
      <c r="O6" s="23"/>
      <c r="P6" s="117"/>
      <c r="Q6" s="23"/>
      <c r="R6" s="117"/>
      <c r="S6" s="23"/>
      <c r="T6" s="117"/>
      <c r="U6" s="123"/>
      <c r="V6" s="62"/>
      <c r="W6" s="118"/>
      <c r="X6" s="62"/>
      <c r="Y6" s="125"/>
      <c r="Z6" s="62"/>
      <c r="AA6" s="119"/>
    </row>
    <row r="7" spans="1:27" ht="23.25" x14ac:dyDescent="0.35">
      <c r="A7" s="196" t="s">
        <v>54</v>
      </c>
      <c r="B7" s="84" t="s">
        <v>158</v>
      </c>
      <c r="C7" s="84" t="s">
        <v>159</v>
      </c>
      <c r="D7" s="85">
        <f>H7/U7</f>
        <v>1.181</v>
      </c>
      <c r="E7" s="86">
        <v>791</v>
      </c>
      <c r="F7" s="85">
        <f>E7/800</f>
        <v>0.98875000000000002</v>
      </c>
      <c r="G7" s="141"/>
      <c r="H7" s="88">
        <f>SUM(J7,L7,N7,P7,R7,T7)</f>
        <v>1181</v>
      </c>
      <c r="I7" s="87"/>
      <c r="J7" s="90">
        <v>192</v>
      </c>
      <c r="K7" s="141"/>
      <c r="L7" s="89">
        <v>198</v>
      </c>
      <c r="M7" s="126"/>
      <c r="N7" s="89">
        <v>197</v>
      </c>
      <c r="O7" s="126"/>
      <c r="P7" s="91">
        <v>197</v>
      </c>
      <c r="Q7" s="126"/>
      <c r="R7" s="100">
        <v>199</v>
      </c>
      <c r="S7" s="126"/>
      <c r="T7" s="100">
        <v>198</v>
      </c>
      <c r="U7" s="93">
        <v>1000</v>
      </c>
      <c r="V7" s="126"/>
      <c r="W7" s="99"/>
      <c r="X7" s="126"/>
      <c r="Y7" s="200">
        <v>792</v>
      </c>
      <c r="Z7" s="126"/>
      <c r="AA7" s="99"/>
    </row>
    <row r="8" spans="1:27" ht="23.25" x14ac:dyDescent="0.35">
      <c r="A8" s="196" t="s">
        <v>55</v>
      </c>
      <c r="B8" s="95" t="s">
        <v>80</v>
      </c>
      <c r="C8" s="95" t="s">
        <v>262</v>
      </c>
      <c r="D8" s="85">
        <f>H8/U8</f>
        <v>1.1779999999999999</v>
      </c>
      <c r="E8" s="96">
        <v>792</v>
      </c>
      <c r="F8" s="85">
        <f>E8/800</f>
        <v>0.99</v>
      </c>
      <c r="G8" s="141"/>
      <c r="H8" s="88">
        <f>SUM(J8,L8,N8,P8,R8,T8)</f>
        <v>1178</v>
      </c>
      <c r="I8" s="97"/>
      <c r="J8" s="89">
        <v>198</v>
      </c>
      <c r="K8" s="128"/>
      <c r="L8" s="89">
        <v>198</v>
      </c>
      <c r="M8" s="128"/>
      <c r="N8" s="90">
        <v>191</v>
      </c>
      <c r="O8" s="128"/>
      <c r="P8" s="89">
        <v>198</v>
      </c>
      <c r="Q8" s="128"/>
      <c r="R8" s="89">
        <v>198</v>
      </c>
      <c r="S8" s="131"/>
      <c r="T8" s="129">
        <v>195</v>
      </c>
      <c r="U8" s="93">
        <v>1000</v>
      </c>
      <c r="V8" s="132"/>
      <c r="W8" s="94"/>
      <c r="X8" s="126"/>
      <c r="Y8" s="200">
        <v>792</v>
      </c>
      <c r="Z8" s="126"/>
      <c r="AA8" s="99"/>
    </row>
    <row r="9" spans="1:27" x14ac:dyDescent="0.3">
      <c r="A9" s="83" t="s">
        <v>56</v>
      </c>
      <c r="B9" s="95" t="s">
        <v>43</v>
      </c>
      <c r="C9" s="95" t="s">
        <v>141</v>
      </c>
      <c r="D9" s="85">
        <f>H9/U9</f>
        <v>0.97299999999999998</v>
      </c>
      <c r="E9" s="96">
        <v>773</v>
      </c>
      <c r="F9" s="85">
        <f>E9/800</f>
        <v>0.96625000000000005</v>
      </c>
      <c r="G9" s="138"/>
      <c r="H9" s="88">
        <f>SUM(J9,L9,N9,P9,R9,T9)</f>
        <v>973</v>
      </c>
      <c r="I9" s="97"/>
      <c r="J9" s="89">
        <v>198</v>
      </c>
      <c r="K9" s="142"/>
      <c r="L9" s="89">
        <v>197</v>
      </c>
      <c r="M9" s="142"/>
      <c r="N9" s="89">
        <v>195</v>
      </c>
      <c r="O9" s="128"/>
      <c r="P9" s="188" t="s">
        <v>281</v>
      </c>
      <c r="Q9" s="128"/>
      <c r="R9" s="91">
        <v>183</v>
      </c>
      <c r="S9" s="128"/>
      <c r="T9" s="100">
        <v>200</v>
      </c>
      <c r="U9" s="93">
        <v>1000</v>
      </c>
      <c r="V9" s="132"/>
      <c r="W9" s="94"/>
      <c r="X9" s="126"/>
      <c r="Y9" s="200">
        <v>790</v>
      </c>
      <c r="Z9" s="126"/>
      <c r="AA9" s="94"/>
    </row>
    <row r="10" spans="1:27" x14ac:dyDescent="0.3">
      <c r="A10" s="83" t="s">
        <v>57</v>
      </c>
      <c r="B10" s="95" t="s">
        <v>257</v>
      </c>
      <c r="C10" s="95" t="s">
        <v>79</v>
      </c>
      <c r="D10" s="85">
        <f>H10/U10</f>
        <v>1.23125</v>
      </c>
      <c r="E10" s="96">
        <v>787</v>
      </c>
      <c r="F10" s="85">
        <f>E10/800</f>
        <v>0.98375000000000001</v>
      </c>
      <c r="G10" s="138"/>
      <c r="H10" s="88">
        <f>SUM(J10,L10,N10,P10,R10,T10)</f>
        <v>985</v>
      </c>
      <c r="I10" s="97"/>
      <c r="J10" s="90">
        <v>196</v>
      </c>
      <c r="K10" s="142"/>
      <c r="L10" s="89">
        <v>198</v>
      </c>
      <c r="M10" s="142"/>
      <c r="N10" s="89">
        <v>197</v>
      </c>
      <c r="O10" s="128"/>
      <c r="P10" s="89">
        <v>196</v>
      </c>
      <c r="Q10" s="128"/>
      <c r="R10" s="188" t="s">
        <v>281</v>
      </c>
      <c r="S10" s="128"/>
      <c r="T10" s="100">
        <v>198</v>
      </c>
      <c r="U10" s="133">
        <v>800</v>
      </c>
      <c r="V10" s="62"/>
      <c r="W10" s="94"/>
      <c r="X10" s="126"/>
      <c r="Y10" s="200">
        <v>789</v>
      </c>
      <c r="Z10" s="126"/>
      <c r="AA10" s="94"/>
    </row>
    <row r="11" spans="1:27" x14ac:dyDescent="0.3">
      <c r="A11" s="83" t="s">
        <v>58</v>
      </c>
      <c r="B11" s="84" t="s">
        <v>109</v>
      </c>
      <c r="C11" s="84" t="s">
        <v>38</v>
      </c>
      <c r="D11" s="85">
        <f>H11/U11</f>
        <v>1.175</v>
      </c>
      <c r="E11" s="86">
        <v>786</v>
      </c>
      <c r="F11" s="85">
        <f>E11/800</f>
        <v>0.98250000000000004</v>
      </c>
      <c r="G11" s="141"/>
      <c r="H11" s="88">
        <f>SUM(J11,L11,N11,P11,R11,T11)</f>
        <v>1175</v>
      </c>
      <c r="I11" s="87"/>
      <c r="J11" s="89">
        <v>196</v>
      </c>
      <c r="K11" s="141"/>
      <c r="L11" s="89">
        <v>200</v>
      </c>
      <c r="M11" s="126"/>
      <c r="N11" s="89">
        <v>195</v>
      </c>
      <c r="O11" s="126"/>
      <c r="P11" s="90">
        <v>192</v>
      </c>
      <c r="Q11" s="126"/>
      <c r="R11" s="92">
        <v>195</v>
      </c>
      <c r="S11" s="126"/>
      <c r="T11" s="100">
        <v>197</v>
      </c>
      <c r="U11" s="93">
        <v>1000</v>
      </c>
      <c r="V11" s="137"/>
      <c r="W11" s="94"/>
      <c r="X11" s="126"/>
      <c r="Y11" s="200">
        <v>788</v>
      </c>
      <c r="Z11" s="126"/>
      <c r="AA11" s="94"/>
    </row>
    <row r="12" spans="1:27" x14ac:dyDescent="0.3">
      <c r="A12" s="83" t="s">
        <v>59</v>
      </c>
      <c r="B12" s="95" t="s">
        <v>44</v>
      </c>
      <c r="C12" s="95" t="s">
        <v>22</v>
      </c>
      <c r="D12" s="85">
        <f>H12/U12</f>
        <v>0.98</v>
      </c>
      <c r="E12" s="96">
        <v>784</v>
      </c>
      <c r="F12" s="85">
        <f>E12/800</f>
        <v>0.98</v>
      </c>
      <c r="G12" s="138"/>
      <c r="H12" s="88">
        <f>SUM(J12,L12,N12,P12,R12,T12)</f>
        <v>784</v>
      </c>
      <c r="I12" s="97"/>
      <c r="J12" s="89">
        <v>198</v>
      </c>
      <c r="K12" s="142"/>
      <c r="L12" s="89">
        <v>198</v>
      </c>
      <c r="M12" s="128"/>
      <c r="N12" s="89">
        <v>196</v>
      </c>
      <c r="O12" s="128"/>
      <c r="P12" s="89">
        <v>192</v>
      </c>
      <c r="Q12" s="128"/>
      <c r="R12" s="188" t="s">
        <v>281</v>
      </c>
      <c r="S12" s="128"/>
      <c r="T12" s="187" t="s">
        <v>281</v>
      </c>
      <c r="U12" s="93">
        <v>800</v>
      </c>
      <c r="V12" s="135"/>
      <c r="W12" s="94"/>
      <c r="X12" s="126"/>
      <c r="Y12" s="200">
        <v>784</v>
      </c>
      <c r="Z12" s="126"/>
      <c r="AA12" s="94"/>
    </row>
    <row r="13" spans="1:27" x14ac:dyDescent="0.3">
      <c r="A13" s="83" t="s">
        <v>60</v>
      </c>
      <c r="B13" s="84" t="s">
        <v>81</v>
      </c>
      <c r="C13" s="84" t="s">
        <v>82</v>
      </c>
      <c r="D13" s="85">
        <f>H13/U13</f>
        <v>1.169</v>
      </c>
      <c r="E13" s="86">
        <v>784</v>
      </c>
      <c r="F13" s="85">
        <f>E13/800</f>
        <v>0.98</v>
      </c>
      <c r="G13" s="62"/>
      <c r="H13" s="140">
        <f>SUM(J13,L13,N13,P13,R13,T13)</f>
        <v>1169</v>
      </c>
      <c r="I13" s="87"/>
      <c r="J13" s="90">
        <v>194</v>
      </c>
      <c r="K13" s="141"/>
      <c r="L13" s="89">
        <v>196</v>
      </c>
      <c r="M13" s="126"/>
      <c r="N13" s="89">
        <v>194</v>
      </c>
      <c r="O13" s="126"/>
      <c r="P13" s="89">
        <v>198</v>
      </c>
      <c r="Q13" s="126"/>
      <c r="R13" s="100">
        <v>196</v>
      </c>
      <c r="S13" s="126"/>
      <c r="T13" s="92">
        <v>191</v>
      </c>
      <c r="U13" s="133">
        <v>1000</v>
      </c>
      <c r="V13" s="62"/>
      <c r="W13" s="94"/>
      <c r="X13" s="126"/>
      <c r="Y13" s="200">
        <v>784</v>
      </c>
      <c r="Z13" s="126"/>
      <c r="AA13" s="94"/>
    </row>
    <row r="14" spans="1:27" x14ac:dyDescent="0.3">
      <c r="A14" s="83" t="s">
        <v>61</v>
      </c>
      <c r="B14" s="84" t="s">
        <v>44</v>
      </c>
      <c r="C14" s="84" t="s">
        <v>256</v>
      </c>
      <c r="D14" s="85">
        <f>H14/U14</f>
        <v>0.97399999999999998</v>
      </c>
      <c r="E14" s="86">
        <v>781</v>
      </c>
      <c r="F14" s="85">
        <f>E14/800</f>
        <v>0.97624999999999995</v>
      </c>
      <c r="G14" s="141"/>
      <c r="H14" s="88">
        <f>SUM(J14,L14,N14,P14,R14,T14)</f>
        <v>974</v>
      </c>
      <c r="I14" s="87"/>
      <c r="J14" s="89">
        <v>195</v>
      </c>
      <c r="K14" s="141"/>
      <c r="L14" s="89">
        <v>196</v>
      </c>
      <c r="M14" s="126"/>
      <c r="N14" s="89">
        <v>193</v>
      </c>
      <c r="O14" s="126"/>
      <c r="P14" s="89">
        <v>197</v>
      </c>
      <c r="Q14" s="126"/>
      <c r="R14" s="114">
        <v>193</v>
      </c>
      <c r="S14" s="126"/>
      <c r="T14" s="187" t="s">
        <v>281</v>
      </c>
      <c r="U14" s="133">
        <v>1000</v>
      </c>
      <c r="V14" s="62"/>
      <c r="W14" s="94"/>
      <c r="X14" s="126"/>
      <c r="Y14" s="200">
        <v>781</v>
      </c>
      <c r="Z14" s="126"/>
      <c r="AA14" s="94"/>
    </row>
    <row r="15" spans="1:27" x14ac:dyDescent="0.3">
      <c r="A15" s="72" t="s">
        <v>241</v>
      </c>
      <c r="B15" s="9"/>
      <c r="C15" s="9"/>
      <c r="D15" s="73"/>
      <c r="E15" s="154"/>
      <c r="F15" s="73"/>
      <c r="G15" s="62"/>
      <c r="H15" s="116"/>
      <c r="I15" s="120"/>
      <c r="J15" s="117"/>
      <c r="K15" s="62"/>
      <c r="L15" s="117"/>
      <c r="M15" s="62"/>
      <c r="N15" s="117"/>
      <c r="O15" s="62"/>
      <c r="P15" s="117"/>
      <c r="Q15" s="62"/>
      <c r="R15" s="117"/>
      <c r="S15" s="62"/>
      <c r="T15" s="125"/>
      <c r="U15" s="123"/>
      <c r="V15" s="62"/>
      <c r="W15" s="121"/>
      <c r="X15" s="62"/>
      <c r="Y15" s="125"/>
      <c r="Z15" s="62"/>
      <c r="AA15" s="122"/>
    </row>
    <row r="16" spans="1:27" ht="23.25" x14ac:dyDescent="0.35">
      <c r="A16" s="196" t="s">
        <v>54</v>
      </c>
      <c r="B16" s="84" t="s">
        <v>107</v>
      </c>
      <c r="C16" s="84" t="s">
        <v>108</v>
      </c>
      <c r="D16" s="85">
        <f>H16/U16</f>
        <v>1.1539999999999999</v>
      </c>
      <c r="E16" s="96">
        <v>777</v>
      </c>
      <c r="F16" s="85">
        <f>E16/800</f>
        <v>0.97124999999999995</v>
      </c>
      <c r="G16" s="138"/>
      <c r="H16" s="88">
        <f>SUM(J16,L16,N16,P16,R16,T16)</f>
        <v>1154</v>
      </c>
      <c r="I16" s="97"/>
      <c r="J16" s="89">
        <v>189</v>
      </c>
      <c r="K16" s="128"/>
      <c r="L16" s="89">
        <v>197</v>
      </c>
      <c r="M16" s="128"/>
      <c r="N16" s="90">
        <v>184</v>
      </c>
      <c r="O16" s="128"/>
      <c r="P16" s="89">
        <v>194</v>
      </c>
      <c r="Q16" s="131"/>
      <c r="R16" s="89">
        <v>197</v>
      </c>
      <c r="S16" s="23"/>
      <c r="T16" s="92">
        <v>193</v>
      </c>
      <c r="U16" s="145">
        <v>1000</v>
      </c>
      <c r="V16" s="36"/>
      <c r="W16" s="94"/>
      <c r="X16" s="62"/>
      <c r="Y16" s="200">
        <v>777</v>
      </c>
      <c r="Z16" s="62"/>
      <c r="AA16" s="94"/>
    </row>
    <row r="17" spans="1:27" ht="23.25" x14ac:dyDescent="0.35">
      <c r="A17" s="196" t="s">
        <v>55</v>
      </c>
      <c r="B17" s="84" t="s">
        <v>78</v>
      </c>
      <c r="C17" s="84" t="s">
        <v>79</v>
      </c>
      <c r="D17" s="85">
        <f>H17/U17</f>
        <v>1.1419999999999999</v>
      </c>
      <c r="E17" s="86">
        <v>772</v>
      </c>
      <c r="F17" s="85">
        <f>E17/800</f>
        <v>0.96499999999999997</v>
      </c>
      <c r="G17" s="141"/>
      <c r="H17" s="88">
        <f>SUM(J17,L17,N17,P17,R17,T17)</f>
        <v>1142</v>
      </c>
      <c r="I17" s="87"/>
      <c r="J17" s="89">
        <v>193</v>
      </c>
      <c r="K17" s="126"/>
      <c r="L17" s="89">
        <v>192</v>
      </c>
      <c r="M17" s="126"/>
      <c r="N17" s="90">
        <v>182</v>
      </c>
      <c r="O17" s="126"/>
      <c r="P17" s="89">
        <v>189</v>
      </c>
      <c r="Q17" s="137"/>
      <c r="R17" s="89">
        <v>198</v>
      </c>
      <c r="S17" s="62"/>
      <c r="T17" s="114">
        <v>188</v>
      </c>
      <c r="U17" s="145">
        <v>1000</v>
      </c>
      <c r="V17" s="62"/>
      <c r="W17" s="94"/>
      <c r="X17" s="62"/>
      <c r="Y17" s="200">
        <v>772</v>
      </c>
      <c r="Z17" s="62"/>
      <c r="AA17" s="94"/>
    </row>
    <row r="18" spans="1:27" x14ac:dyDescent="0.3">
      <c r="A18" s="83" t="s">
        <v>56</v>
      </c>
      <c r="B18" s="84" t="s">
        <v>84</v>
      </c>
      <c r="C18" s="84" t="s">
        <v>85</v>
      </c>
      <c r="D18" s="85">
        <f>H18/U18</f>
        <v>1.135</v>
      </c>
      <c r="E18" s="86">
        <v>761</v>
      </c>
      <c r="F18" s="85">
        <f>E18/800</f>
        <v>0.95125000000000004</v>
      </c>
      <c r="G18" s="141"/>
      <c r="H18" s="88">
        <f>SUM(J18,L18,N18,P18,R18,T18)</f>
        <v>1135</v>
      </c>
      <c r="I18" s="87"/>
      <c r="J18" s="89">
        <v>194</v>
      </c>
      <c r="K18" s="126"/>
      <c r="L18" s="90">
        <v>177</v>
      </c>
      <c r="M18" s="126"/>
      <c r="N18" s="89">
        <v>191</v>
      </c>
      <c r="O18" s="126"/>
      <c r="P18" s="91">
        <v>187</v>
      </c>
      <c r="Q18" s="137"/>
      <c r="R18" s="89">
        <v>189</v>
      </c>
      <c r="S18" s="62"/>
      <c r="T18" s="100">
        <v>197</v>
      </c>
      <c r="U18" s="145">
        <v>1000</v>
      </c>
      <c r="V18" s="62"/>
      <c r="W18" s="94"/>
      <c r="X18" s="62"/>
      <c r="Y18" s="200">
        <v>771</v>
      </c>
      <c r="Z18" s="62"/>
      <c r="AA18" s="94"/>
    </row>
    <row r="19" spans="1:27" x14ac:dyDescent="0.3">
      <c r="A19" s="83" t="s">
        <v>57</v>
      </c>
      <c r="B19" s="84" t="s">
        <v>105</v>
      </c>
      <c r="C19" s="84" t="s">
        <v>106</v>
      </c>
      <c r="D19" s="85">
        <f>H19/U19</f>
        <v>0.93500000000000005</v>
      </c>
      <c r="E19" s="86">
        <v>765</v>
      </c>
      <c r="F19" s="85">
        <f>E19/800</f>
        <v>0.95625000000000004</v>
      </c>
      <c r="G19" s="141"/>
      <c r="H19" s="88">
        <f>SUM(J19,L19,N19,P19,R19,T19)</f>
        <v>935</v>
      </c>
      <c r="I19" s="87"/>
      <c r="J19" s="89">
        <v>187</v>
      </c>
      <c r="K19" s="126"/>
      <c r="L19" s="89">
        <v>192</v>
      </c>
      <c r="M19" s="126"/>
      <c r="N19" s="89">
        <v>192</v>
      </c>
      <c r="O19" s="126"/>
      <c r="P19" s="89">
        <v>194</v>
      </c>
      <c r="Q19" s="137"/>
      <c r="R19" s="114">
        <v>170</v>
      </c>
      <c r="S19" s="62"/>
      <c r="T19" s="203" t="s">
        <v>281</v>
      </c>
      <c r="U19" s="145">
        <v>1000</v>
      </c>
      <c r="V19" s="62"/>
      <c r="W19" s="94"/>
      <c r="X19" s="62"/>
      <c r="Y19" s="200">
        <v>765</v>
      </c>
      <c r="Z19" s="62"/>
      <c r="AA19" s="94"/>
    </row>
    <row r="20" spans="1:27" x14ac:dyDescent="0.3">
      <c r="A20" s="83" t="s">
        <v>58</v>
      </c>
      <c r="B20" s="95" t="s">
        <v>91</v>
      </c>
      <c r="C20" s="95" t="s">
        <v>41</v>
      </c>
      <c r="D20" s="85">
        <f>H20/U20</f>
        <v>1.17625</v>
      </c>
      <c r="E20" s="96">
        <v>751</v>
      </c>
      <c r="F20" s="85">
        <f>E20/800</f>
        <v>0.93874999999999997</v>
      </c>
      <c r="G20" s="138"/>
      <c r="H20" s="88">
        <f>SUM(J20,L20,N20,P20,R20,T20)</f>
        <v>941</v>
      </c>
      <c r="I20" s="97"/>
      <c r="J20" s="89">
        <v>191</v>
      </c>
      <c r="K20" s="128"/>
      <c r="L20" s="90">
        <v>177</v>
      </c>
      <c r="M20" s="128"/>
      <c r="N20" s="89">
        <v>194</v>
      </c>
      <c r="O20" s="128"/>
      <c r="P20" s="89">
        <v>189</v>
      </c>
      <c r="Q20" s="131"/>
      <c r="R20" s="188" t="s">
        <v>281</v>
      </c>
      <c r="S20" s="23"/>
      <c r="T20" s="100">
        <v>190</v>
      </c>
      <c r="U20" s="145">
        <v>800</v>
      </c>
      <c r="V20" s="36"/>
      <c r="W20" s="94"/>
      <c r="X20" s="62"/>
      <c r="Y20" s="200">
        <v>764</v>
      </c>
      <c r="Z20" s="62"/>
      <c r="AA20" s="94"/>
    </row>
    <row r="21" spans="1:27" x14ac:dyDescent="0.3">
      <c r="A21" s="83" t="s">
        <v>59</v>
      </c>
      <c r="B21" s="95" t="s">
        <v>90</v>
      </c>
      <c r="C21" s="95" t="s">
        <v>96</v>
      </c>
      <c r="D21" s="85">
        <f>H21/U21</f>
        <v>1.123</v>
      </c>
      <c r="E21" s="96">
        <v>752</v>
      </c>
      <c r="F21" s="85">
        <f>E21/800</f>
        <v>0.94</v>
      </c>
      <c r="G21" s="138"/>
      <c r="H21" s="88">
        <f>SUM(J21,L21,N21,P21,R21,T21)</f>
        <v>1123</v>
      </c>
      <c r="I21" s="97"/>
      <c r="J21" s="89">
        <v>195</v>
      </c>
      <c r="K21" s="131"/>
      <c r="L21" s="144">
        <v>189</v>
      </c>
      <c r="M21" s="128"/>
      <c r="N21" s="90">
        <v>178</v>
      </c>
      <c r="O21" s="128"/>
      <c r="P21" s="91">
        <v>183</v>
      </c>
      <c r="Q21" s="131"/>
      <c r="R21" s="89">
        <v>185</v>
      </c>
      <c r="S21" s="23"/>
      <c r="T21" s="100">
        <v>193</v>
      </c>
      <c r="U21" s="145">
        <v>1000</v>
      </c>
      <c r="V21" s="36"/>
      <c r="W21" s="94"/>
      <c r="X21" s="62"/>
      <c r="Y21" s="200">
        <v>762</v>
      </c>
      <c r="Z21" s="62"/>
      <c r="AA21" s="94"/>
    </row>
    <row r="22" spans="1:27" x14ac:dyDescent="0.3">
      <c r="A22" s="83" t="s">
        <v>60</v>
      </c>
      <c r="B22" s="84" t="s">
        <v>160</v>
      </c>
      <c r="C22" s="84" t="s">
        <v>161</v>
      </c>
      <c r="D22" s="85">
        <f>H22/U22</f>
        <v>0.94874999999999998</v>
      </c>
      <c r="E22" s="86">
        <v>759</v>
      </c>
      <c r="F22" s="85">
        <f>E22/800</f>
        <v>0.94874999999999998</v>
      </c>
      <c r="G22" s="141"/>
      <c r="H22" s="88">
        <f>SUM(J22,L22,N22,P22,R22,T22)</f>
        <v>759</v>
      </c>
      <c r="I22" s="87"/>
      <c r="J22" s="89">
        <v>194</v>
      </c>
      <c r="K22" s="126"/>
      <c r="L22" s="89">
        <v>190</v>
      </c>
      <c r="M22" s="126"/>
      <c r="N22" s="89">
        <v>185</v>
      </c>
      <c r="O22" s="126"/>
      <c r="P22" s="188" t="s">
        <v>281</v>
      </c>
      <c r="Q22" s="137"/>
      <c r="R22" s="100">
        <v>190</v>
      </c>
      <c r="S22" s="62"/>
      <c r="T22" s="203" t="s">
        <v>281</v>
      </c>
      <c r="U22" s="145">
        <v>800</v>
      </c>
      <c r="V22" s="62"/>
      <c r="W22" s="94"/>
      <c r="X22" s="62"/>
      <c r="Y22" s="200">
        <v>759</v>
      </c>
      <c r="Z22" s="62"/>
      <c r="AA22" s="94"/>
    </row>
    <row r="23" spans="1:27" x14ac:dyDescent="0.3">
      <c r="A23" s="83" t="s">
        <v>61</v>
      </c>
      <c r="B23" s="95" t="s">
        <v>113</v>
      </c>
      <c r="C23" s="95" t="s">
        <v>114</v>
      </c>
      <c r="D23" s="85">
        <f>H23/U23</f>
        <v>0.94099999999999995</v>
      </c>
      <c r="E23" s="96">
        <v>759</v>
      </c>
      <c r="F23" s="85">
        <f>E23/800</f>
        <v>0.94874999999999998</v>
      </c>
      <c r="G23" s="138"/>
      <c r="H23" s="88">
        <f>SUM(J23,L23,N23,P23,R23,T23)</f>
        <v>941</v>
      </c>
      <c r="I23" s="97"/>
      <c r="J23" s="89">
        <v>185</v>
      </c>
      <c r="K23" s="128"/>
      <c r="L23" s="89">
        <v>191</v>
      </c>
      <c r="M23" s="128"/>
      <c r="N23" s="89">
        <v>193</v>
      </c>
      <c r="O23" s="128"/>
      <c r="P23" s="90">
        <v>182</v>
      </c>
      <c r="Q23" s="131"/>
      <c r="R23" s="89">
        <v>190</v>
      </c>
      <c r="S23" s="23"/>
      <c r="T23" s="203" t="s">
        <v>281</v>
      </c>
      <c r="U23" s="145">
        <v>1000</v>
      </c>
      <c r="V23" s="36"/>
      <c r="W23" s="94"/>
      <c r="X23" s="62"/>
      <c r="Y23" s="200">
        <v>759</v>
      </c>
      <c r="Z23" s="62"/>
      <c r="AA23" s="94"/>
    </row>
    <row r="24" spans="1:27" x14ac:dyDescent="0.3">
      <c r="A24" s="72" t="s">
        <v>242</v>
      </c>
      <c r="B24" s="9"/>
      <c r="C24" s="9"/>
      <c r="D24" s="73"/>
      <c r="E24" s="154"/>
      <c r="F24" s="73"/>
      <c r="G24" s="62"/>
      <c r="H24" s="116"/>
      <c r="I24" s="120"/>
      <c r="J24" s="124"/>
      <c r="K24" s="62"/>
      <c r="L24" s="124"/>
      <c r="M24" s="62"/>
      <c r="N24" s="124"/>
      <c r="O24" s="62"/>
      <c r="P24" s="124"/>
      <c r="Q24" s="62"/>
      <c r="R24" s="124"/>
      <c r="S24" s="62"/>
      <c r="T24" s="207"/>
      <c r="U24" s="123"/>
      <c r="V24" s="62"/>
      <c r="W24" s="136"/>
      <c r="X24" s="62"/>
      <c r="Y24" s="204"/>
      <c r="Z24" s="62"/>
      <c r="AA24" s="146"/>
    </row>
    <row r="25" spans="1:27" ht="23.25" x14ac:dyDescent="0.35">
      <c r="A25" s="196" t="s">
        <v>54</v>
      </c>
      <c r="B25" s="84" t="s">
        <v>185</v>
      </c>
      <c r="C25" s="84" t="s">
        <v>186</v>
      </c>
      <c r="D25" s="85">
        <f>H25/U25</f>
        <v>1.1875</v>
      </c>
      <c r="E25" s="86">
        <v>753</v>
      </c>
      <c r="F25" s="85">
        <f>E25/800</f>
        <v>0.94125000000000003</v>
      </c>
      <c r="G25" s="62"/>
      <c r="H25" s="140">
        <f>SUM(J25,L25,N25,P25,R25,T25)</f>
        <v>950</v>
      </c>
      <c r="I25" s="120"/>
      <c r="J25" s="89">
        <v>189</v>
      </c>
      <c r="K25" s="62"/>
      <c r="L25" s="89">
        <v>193</v>
      </c>
      <c r="M25" s="62"/>
      <c r="N25" s="188" t="s">
        <v>281</v>
      </c>
      <c r="O25" s="62"/>
      <c r="P25" s="89">
        <v>189</v>
      </c>
      <c r="Q25" s="62"/>
      <c r="R25" s="91">
        <v>182</v>
      </c>
      <c r="S25" s="62"/>
      <c r="T25" s="89">
        <v>197</v>
      </c>
      <c r="U25" s="145">
        <v>800</v>
      </c>
      <c r="V25" s="62"/>
      <c r="W25" s="94"/>
      <c r="X25" s="62"/>
      <c r="Y25" s="200">
        <v>768</v>
      </c>
      <c r="Z25" s="62"/>
      <c r="AA25" s="94"/>
    </row>
    <row r="26" spans="1:27" ht="23.25" x14ac:dyDescent="0.35">
      <c r="A26" s="196" t="s">
        <v>55</v>
      </c>
      <c r="B26" s="84" t="s">
        <v>178</v>
      </c>
      <c r="C26" s="84" t="s">
        <v>112</v>
      </c>
      <c r="D26" s="85">
        <f>H26/U26</f>
        <v>1.2783333333333333</v>
      </c>
      <c r="E26" s="91">
        <v>572</v>
      </c>
      <c r="F26" s="85">
        <f>E26/600</f>
        <v>0.95333333333333337</v>
      </c>
      <c r="G26" s="62"/>
      <c r="H26" s="140">
        <f>SUM(J26,L26,N26,P26,R26,T26)</f>
        <v>767</v>
      </c>
      <c r="I26" s="120"/>
      <c r="J26" s="89">
        <v>188</v>
      </c>
      <c r="K26" s="62"/>
      <c r="L26" s="89">
        <v>190</v>
      </c>
      <c r="M26" s="62"/>
      <c r="N26" s="188" t="s">
        <v>281</v>
      </c>
      <c r="O26" s="62"/>
      <c r="P26" s="189" t="s">
        <v>281</v>
      </c>
      <c r="Q26" s="62"/>
      <c r="R26" s="89">
        <v>194</v>
      </c>
      <c r="S26" s="62"/>
      <c r="T26" s="89">
        <v>195</v>
      </c>
      <c r="U26" s="145">
        <v>600</v>
      </c>
      <c r="V26" s="62"/>
      <c r="W26" s="94"/>
      <c r="X26" s="62"/>
      <c r="Y26" s="200">
        <v>767</v>
      </c>
      <c r="Z26" s="62"/>
      <c r="AA26" s="94"/>
    </row>
    <row r="27" spans="1:27" x14ac:dyDescent="0.3">
      <c r="A27" s="83" t="s">
        <v>56</v>
      </c>
      <c r="B27" s="84" t="s">
        <v>101</v>
      </c>
      <c r="C27" s="84" t="s">
        <v>42</v>
      </c>
      <c r="D27" s="85">
        <f>H27/U27</f>
        <v>1.1339999999999999</v>
      </c>
      <c r="E27" s="86">
        <v>759</v>
      </c>
      <c r="F27" s="85">
        <f>E27/800</f>
        <v>0.94874999999999998</v>
      </c>
      <c r="G27" s="62"/>
      <c r="H27" s="140">
        <f>SUM(J27,L27,N27,P27,R27,T27)</f>
        <v>1134</v>
      </c>
      <c r="I27" s="120"/>
      <c r="J27" s="89">
        <v>187</v>
      </c>
      <c r="K27" s="62"/>
      <c r="L27" s="89">
        <v>190</v>
      </c>
      <c r="M27" s="62"/>
      <c r="N27" s="90">
        <v>181</v>
      </c>
      <c r="O27" s="62"/>
      <c r="P27" s="91">
        <v>187</v>
      </c>
      <c r="Q27" s="62"/>
      <c r="R27" s="100">
        <v>195</v>
      </c>
      <c r="S27" s="62"/>
      <c r="T27" s="100">
        <v>194</v>
      </c>
      <c r="U27" s="145">
        <v>1000</v>
      </c>
      <c r="V27" s="62"/>
      <c r="W27" s="94"/>
      <c r="X27" s="62"/>
      <c r="Y27" s="200">
        <v>766</v>
      </c>
      <c r="Z27" s="62"/>
      <c r="AA27" s="94"/>
    </row>
    <row r="28" spans="1:27" x14ac:dyDescent="0.3">
      <c r="A28" s="83" t="s">
        <v>57</v>
      </c>
      <c r="B28" s="84" t="s">
        <v>47</v>
      </c>
      <c r="C28" s="84" t="s">
        <v>48</v>
      </c>
      <c r="D28" s="85">
        <f>H28/U28</f>
        <v>1.2749999999999999</v>
      </c>
      <c r="E28" s="86">
        <v>574</v>
      </c>
      <c r="F28" s="85">
        <f>E28/600</f>
        <v>0.95666666666666667</v>
      </c>
      <c r="G28" s="62"/>
      <c r="H28" s="140">
        <f>SUM(J28,L28,N28,P28,R28,T28)</f>
        <v>765</v>
      </c>
      <c r="I28" s="120"/>
      <c r="J28" s="188" t="s">
        <v>281</v>
      </c>
      <c r="K28" s="62"/>
      <c r="L28" s="89">
        <v>188</v>
      </c>
      <c r="M28" s="62"/>
      <c r="N28" s="89">
        <v>189</v>
      </c>
      <c r="O28" s="62"/>
      <c r="P28" s="188" t="s">
        <v>281</v>
      </c>
      <c r="Q28" s="62"/>
      <c r="R28" s="89">
        <v>197</v>
      </c>
      <c r="S28" s="62"/>
      <c r="T28" s="100">
        <v>191</v>
      </c>
      <c r="U28" s="145">
        <v>600</v>
      </c>
      <c r="V28" s="62"/>
      <c r="W28" s="94"/>
      <c r="X28" s="62"/>
      <c r="Y28" s="200">
        <v>765</v>
      </c>
      <c r="Z28" s="62"/>
      <c r="AA28" s="99"/>
    </row>
    <row r="29" spans="1:27" x14ac:dyDescent="0.3">
      <c r="A29" s="83" t="s">
        <v>58</v>
      </c>
      <c r="B29" s="84" t="s">
        <v>135</v>
      </c>
      <c r="C29" s="84" t="s">
        <v>162</v>
      </c>
      <c r="D29" s="85">
        <f>H29/U29</f>
        <v>0.94299999999999995</v>
      </c>
      <c r="E29" s="96">
        <v>763</v>
      </c>
      <c r="F29" s="85">
        <f>E29/800</f>
        <v>0.95374999999999999</v>
      </c>
      <c r="G29" s="62"/>
      <c r="H29" s="140">
        <f>SUM(J29,L29,N29,P29,R29,T29)</f>
        <v>943</v>
      </c>
      <c r="I29" s="115"/>
      <c r="J29" s="90">
        <v>180</v>
      </c>
      <c r="K29" s="23"/>
      <c r="L29" s="89">
        <v>194</v>
      </c>
      <c r="M29" s="23"/>
      <c r="N29" s="89">
        <v>181</v>
      </c>
      <c r="O29" s="23"/>
      <c r="P29" s="89">
        <v>190</v>
      </c>
      <c r="Q29" s="23"/>
      <c r="R29" s="89">
        <v>198</v>
      </c>
      <c r="S29" s="23"/>
      <c r="T29" s="203" t="s">
        <v>281</v>
      </c>
      <c r="U29" s="145">
        <v>1000</v>
      </c>
      <c r="V29" s="62"/>
      <c r="W29" s="94"/>
      <c r="X29" s="62"/>
      <c r="Y29" s="200">
        <v>763</v>
      </c>
      <c r="Z29" s="62"/>
      <c r="AA29" s="94"/>
    </row>
    <row r="30" spans="1:27" x14ac:dyDescent="0.3">
      <c r="A30" s="83" t="s">
        <v>59</v>
      </c>
      <c r="B30" s="84" t="s">
        <v>187</v>
      </c>
      <c r="C30" s="84" t="s">
        <v>188</v>
      </c>
      <c r="D30" s="85">
        <f>H30/U30</f>
        <v>1.18</v>
      </c>
      <c r="E30" s="86">
        <v>754</v>
      </c>
      <c r="F30" s="85">
        <f>E30/800</f>
        <v>0.9425</v>
      </c>
      <c r="G30" s="62"/>
      <c r="H30" s="140">
        <f>SUM(J30,L30,N30,P30,R30,T30)</f>
        <v>944</v>
      </c>
      <c r="I30" s="120"/>
      <c r="J30" s="89">
        <v>189</v>
      </c>
      <c r="K30" s="62"/>
      <c r="L30" s="89">
        <v>187</v>
      </c>
      <c r="M30" s="62"/>
      <c r="N30" s="90">
        <v>184</v>
      </c>
      <c r="O30" s="62"/>
      <c r="P30" s="89">
        <v>194</v>
      </c>
      <c r="Q30" s="62"/>
      <c r="R30" s="188" t="s">
        <v>281</v>
      </c>
      <c r="S30" s="62"/>
      <c r="T30" s="89">
        <v>190</v>
      </c>
      <c r="U30" s="145">
        <v>800</v>
      </c>
      <c r="V30" s="62"/>
      <c r="W30" s="94"/>
      <c r="X30" s="62"/>
      <c r="Y30" s="200">
        <v>760</v>
      </c>
      <c r="Z30" s="62"/>
      <c r="AA30" s="94"/>
    </row>
    <row r="31" spans="1:27" x14ac:dyDescent="0.3">
      <c r="A31" s="83" t="s">
        <v>60</v>
      </c>
      <c r="B31" s="95" t="s">
        <v>74</v>
      </c>
      <c r="C31" s="95" t="s">
        <v>75</v>
      </c>
      <c r="D31" s="85">
        <f>H31/U31</f>
        <v>0.93899999999999995</v>
      </c>
      <c r="E31" s="96">
        <v>759</v>
      </c>
      <c r="F31" s="85">
        <f>E31/800</f>
        <v>0.94874999999999998</v>
      </c>
      <c r="G31" s="9"/>
      <c r="H31" s="140">
        <f>SUM(J31,L31,N31,P31,R31,T31)</f>
        <v>939</v>
      </c>
      <c r="I31" s="115"/>
      <c r="J31" s="89">
        <v>192</v>
      </c>
      <c r="K31" s="23"/>
      <c r="L31" s="90">
        <v>180</v>
      </c>
      <c r="M31" s="23"/>
      <c r="N31" s="89">
        <v>190</v>
      </c>
      <c r="O31" s="23"/>
      <c r="P31" s="89">
        <v>184</v>
      </c>
      <c r="Q31" s="23"/>
      <c r="R31" s="89">
        <v>193</v>
      </c>
      <c r="S31" s="23"/>
      <c r="T31" s="203" t="s">
        <v>281</v>
      </c>
      <c r="U31" s="145">
        <v>1000</v>
      </c>
      <c r="V31" s="36"/>
      <c r="W31" s="99"/>
      <c r="X31" s="62"/>
      <c r="Y31" s="200">
        <v>759</v>
      </c>
      <c r="Z31" s="62"/>
      <c r="AA31" s="94"/>
    </row>
    <row r="32" spans="1:27" x14ac:dyDescent="0.3">
      <c r="A32" s="83" t="s">
        <v>61</v>
      </c>
      <c r="B32" s="95" t="s">
        <v>88</v>
      </c>
      <c r="C32" s="95" t="s">
        <v>89</v>
      </c>
      <c r="D32" s="85">
        <f>H32/U32</f>
        <v>1.087</v>
      </c>
      <c r="E32" s="96">
        <v>736</v>
      </c>
      <c r="F32" s="85">
        <f>E32/800</f>
        <v>0.92</v>
      </c>
      <c r="G32" s="9"/>
      <c r="H32" s="140">
        <f>SUM(J32,L32,N32,P32,R32,T32)</f>
        <v>1087</v>
      </c>
      <c r="I32" s="115"/>
      <c r="J32" s="89">
        <v>193</v>
      </c>
      <c r="K32" s="23"/>
      <c r="L32" s="89">
        <v>186</v>
      </c>
      <c r="M32" s="23"/>
      <c r="N32" s="90">
        <v>166</v>
      </c>
      <c r="O32" s="23"/>
      <c r="P32" s="91">
        <v>170</v>
      </c>
      <c r="Q32" s="23"/>
      <c r="R32" s="89">
        <v>187</v>
      </c>
      <c r="S32" s="23"/>
      <c r="T32" s="100">
        <v>185</v>
      </c>
      <c r="U32" s="145">
        <v>1000</v>
      </c>
      <c r="V32" s="36"/>
      <c r="W32" s="94"/>
      <c r="X32" s="62"/>
      <c r="Y32" s="200">
        <v>751</v>
      </c>
      <c r="Z32" s="62"/>
      <c r="AA32" s="94"/>
    </row>
    <row r="33" spans="1:27" x14ac:dyDescent="0.3">
      <c r="A33" s="72" t="s">
        <v>243</v>
      </c>
      <c r="B33" s="9"/>
      <c r="C33" s="9"/>
      <c r="D33" s="73"/>
      <c r="E33" s="150"/>
      <c r="F33" s="73"/>
      <c r="G33" s="62"/>
      <c r="H33" s="116"/>
      <c r="I33" s="115"/>
      <c r="J33" s="124"/>
      <c r="K33" s="23"/>
      <c r="L33" s="124"/>
      <c r="M33" s="23"/>
      <c r="N33" s="124"/>
      <c r="O33" s="23"/>
      <c r="P33" s="124"/>
      <c r="Q33" s="23"/>
      <c r="R33" s="124"/>
      <c r="S33" s="23"/>
      <c r="T33" s="207"/>
      <c r="U33" s="123"/>
      <c r="V33" s="62"/>
      <c r="W33" s="136"/>
      <c r="X33" s="62"/>
      <c r="Y33" s="204"/>
      <c r="Z33" s="62"/>
      <c r="AA33" s="146"/>
    </row>
    <row r="34" spans="1:27" ht="23.25" x14ac:dyDescent="0.35">
      <c r="A34" s="196" t="s">
        <v>54</v>
      </c>
      <c r="B34" s="95" t="s">
        <v>76</v>
      </c>
      <c r="C34" s="95" t="s">
        <v>77</v>
      </c>
      <c r="D34" s="85">
        <f>H34/U34</f>
        <v>1.1160000000000001</v>
      </c>
      <c r="E34" s="96">
        <v>755</v>
      </c>
      <c r="F34" s="85">
        <f>E34/800</f>
        <v>0.94374999999999998</v>
      </c>
      <c r="G34" s="9"/>
      <c r="H34" s="140">
        <f>SUM(J34,L34,N34,P34,R34,T34)</f>
        <v>1116</v>
      </c>
      <c r="I34" s="115"/>
      <c r="J34" s="89">
        <v>189</v>
      </c>
      <c r="K34" s="23"/>
      <c r="L34" s="89">
        <v>185</v>
      </c>
      <c r="M34" s="23"/>
      <c r="N34" s="90">
        <v>180</v>
      </c>
      <c r="O34" s="23"/>
      <c r="P34" s="89">
        <v>189</v>
      </c>
      <c r="Q34" s="23"/>
      <c r="R34" s="89">
        <v>192</v>
      </c>
      <c r="S34" s="23"/>
      <c r="T34" s="114">
        <v>181</v>
      </c>
      <c r="U34" s="145">
        <v>1000</v>
      </c>
      <c r="V34" s="36"/>
      <c r="W34" s="94"/>
      <c r="X34" s="62"/>
      <c r="Y34" s="200">
        <v>755</v>
      </c>
      <c r="Z34" s="62"/>
      <c r="AA34" s="94"/>
    </row>
    <row r="35" spans="1:27" ht="23.25" x14ac:dyDescent="0.35">
      <c r="A35" s="196" t="s">
        <v>55</v>
      </c>
      <c r="B35" s="84" t="s">
        <v>44</v>
      </c>
      <c r="C35" s="84" t="s">
        <v>164</v>
      </c>
      <c r="D35" s="85">
        <f>H35/U35</f>
        <v>1.125</v>
      </c>
      <c r="E35" s="86">
        <v>750</v>
      </c>
      <c r="F35" s="85">
        <f>E35/800</f>
        <v>0.9375</v>
      </c>
      <c r="G35" s="62"/>
      <c r="H35" s="140">
        <f>SUM(J35,L35,N35,P35,R35,T35)</f>
        <v>1125</v>
      </c>
      <c r="I35" s="120"/>
      <c r="J35" s="90">
        <v>184</v>
      </c>
      <c r="K35" s="62"/>
      <c r="L35" s="89">
        <v>187</v>
      </c>
      <c r="M35" s="62"/>
      <c r="N35" s="89">
        <v>185</v>
      </c>
      <c r="O35" s="62"/>
      <c r="P35" s="91">
        <v>187</v>
      </c>
      <c r="Q35" s="62"/>
      <c r="R35" s="100">
        <v>191</v>
      </c>
      <c r="S35" s="62"/>
      <c r="T35" s="100">
        <v>191</v>
      </c>
      <c r="U35" s="145">
        <v>1000</v>
      </c>
      <c r="V35" s="62"/>
      <c r="W35" s="99"/>
      <c r="X35" s="62"/>
      <c r="Y35" s="200">
        <v>754</v>
      </c>
      <c r="Z35" s="62"/>
      <c r="AA35" s="99"/>
    </row>
    <row r="36" spans="1:27" x14ac:dyDescent="0.3">
      <c r="A36" s="83" t="s">
        <v>56</v>
      </c>
      <c r="B36" s="84" t="s">
        <v>97</v>
      </c>
      <c r="C36" s="84" t="s">
        <v>98</v>
      </c>
      <c r="D36" s="85">
        <f>H36/U36</f>
        <v>1.1525000000000001</v>
      </c>
      <c r="E36" s="96">
        <v>739</v>
      </c>
      <c r="F36" s="85">
        <f>E36/800</f>
        <v>0.92374999999999996</v>
      </c>
      <c r="G36" s="62"/>
      <c r="H36" s="140">
        <f>SUM(J36,L36,N36,P36,R36,T36)</f>
        <v>922</v>
      </c>
      <c r="I36" s="115"/>
      <c r="J36" s="100">
        <v>186</v>
      </c>
      <c r="K36" s="23"/>
      <c r="L36" s="89">
        <v>180</v>
      </c>
      <c r="M36" s="23"/>
      <c r="N36" s="188" t="s">
        <v>281</v>
      </c>
      <c r="O36" s="23"/>
      <c r="P36" s="89">
        <v>190</v>
      </c>
      <c r="Q36" s="23"/>
      <c r="R36" s="89">
        <v>183</v>
      </c>
      <c r="S36" s="23"/>
      <c r="T36" s="114">
        <v>183</v>
      </c>
      <c r="U36" s="145">
        <v>800</v>
      </c>
      <c r="V36" s="62"/>
      <c r="W36" s="94"/>
      <c r="X36" s="62"/>
      <c r="Y36" s="200">
        <v>739</v>
      </c>
      <c r="Z36" s="62"/>
      <c r="AA36" s="94"/>
    </row>
    <row r="37" spans="1:27" x14ac:dyDescent="0.3">
      <c r="A37" s="83" t="s">
        <v>57</v>
      </c>
      <c r="B37" s="84" t="s">
        <v>46</v>
      </c>
      <c r="C37" s="84" t="s">
        <v>179</v>
      </c>
      <c r="D37" s="85">
        <f>H37/U37</f>
        <v>1.135</v>
      </c>
      <c r="E37" s="86">
        <v>721</v>
      </c>
      <c r="F37" s="85">
        <f>E37/800</f>
        <v>0.90125</v>
      </c>
      <c r="G37" s="62"/>
      <c r="H37" s="140">
        <f>SUM(J37,L37,N37,P37,R37,T37)</f>
        <v>908</v>
      </c>
      <c r="I37" s="120"/>
      <c r="J37" s="89">
        <v>193</v>
      </c>
      <c r="K37" s="62"/>
      <c r="L37" s="89">
        <v>178</v>
      </c>
      <c r="M37" s="62"/>
      <c r="N37" s="90">
        <v>169</v>
      </c>
      <c r="O37" s="62"/>
      <c r="P37" s="188" t="s">
        <v>281</v>
      </c>
      <c r="Q37" s="62"/>
      <c r="R37" s="89">
        <v>181</v>
      </c>
      <c r="S37" s="62"/>
      <c r="T37" s="89">
        <v>187</v>
      </c>
      <c r="U37" s="145">
        <v>800</v>
      </c>
      <c r="V37" s="62"/>
      <c r="W37" s="94"/>
      <c r="X37" s="62"/>
      <c r="Y37" s="200">
        <v>739</v>
      </c>
      <c r="Z37" s="62"/>
      <c r="AA37" s="94"/>
    </row>
    <row r="38" spans="1:27" x14ac:dyDescent="0.3">
      <c r="A38" s="83" t="s">
        <v>58</v>
      </c>
      <c r="B38" s="84" t="s">
        <v>189</v>
      </c>
      <c r="C38" s="84" t="s">
        <v>190</v>
      </c>
      <c r="D38" s="85">
        <f>H38/U38</f>
        <v>1.1487499999999999</v>
      </c>
      <c r="E38" s="86">
        <v>731</v>
      </c>
      <c r="F38" s="85">
        <f>E38/800</f>
        <v>0.91374999999999995</v>
      </c>
      <c r="G38" s="62"/>
      <c r="H38" s="140">
        <f>SUM(J38,L38,N38,P38,R38,T38)</f>
        <v>919</v>
      </c>
      <c r="I38" s="120"/>
      <c r="J38" s="89">
        <v>184</v>
      </c>
      <c r="K38" s="62"/>
      <c r="L38" s="188" t="s">
        <v>281</v>
      </c>
      <c r="M38" s="62"/>
      <c r="N38" s="89">
        <v>185</v>
      </c>
      <c r="O38" s="62"/>
      <c r="P38" s="89">
        <v>181</v>
      </c>
      <c r="Q38" s="62"/>
      <c r="R38" s="91">
        <v>181</v>
      </c>
      <c r="S38" s="62"/>
      <c r="T38" s="89">
        <v>188</v>
      </c>
      <c r="U38" s="145">
        <v>800</v>
      </c>
      <c r="V38" s="62"/>
      <c r="W38" s="94"/>
      <c r="X38" s="62"/>
      <c r="Y38" s="200">
        <v>738</v>
      </c>
      <c r="Z38" s="62"/>
      <c r="AA38" s="94"/>
    </row>
    <row r="39" spans="1:27" x14ac:dyDescent="0.3">
      <c r="A39" s="83" t="s">
        <v>59</v>
      </c>
      <c r="B39" s="95" t="s">
        <v>163</v>
      </c>
      <c r="C39" s="95" t="s">
        <v>149</v>
      </c>
      <c r="D39" s="85">
        <f>H39/U39</f>
        <v>1.13625</v>
      </c>
      <c r="E39" s="96">
        <v>724</v>
      </c>
      <c r="F39" s="85">
        <f>E39/800</f>
        <v>0.90500000000000003</v>
      </c>
      <c r="G39" s="9"/>
      <c r="H39" s="140">
        <f>SUM(J39,L39,N39,P39,R39,T39)</f>
        <v>909</v>
      </c>
      <c r="I39" s="115"/>
      <c r="J39" s="89">
        <v>188</v>
      </c>
      <c r="K39" s="23"/>
      <c r="L39" s="188" t="s">
        <v>281</v>
      </c>
      <c r="M39" s="23"/>
      <c r="N39" s="89">
        <v>178</v>
      </c>
      <c r="O39" s="23"/>
      <c r="P39" s="91">
        <v>172</v>
      </c>
      <c r="Q39" s="23"/>
      <c r="R39" s="89">
        <v>186</v>
      </c>
      <c r="S39" s="23"/>
      <c r="T39" s="100">
        <v>185</v>
      </c>
      <c r="U39" s="145">
        <v>800</v>
      </c>
      <c r="V39" s="36"/>
      <c r="W39" s="94"/>
      <c r="X39" s="62"/>
      <c r="Y39" s="200">
        <v>737</v>
      </c>
      <c r="Z39" s="62"/>
      <c r="AA39" s="94"/>
    </row>
    <row r="40" spans="1:27" x14ac:dyDescent="0.3">
      <c r="A40" s="83" t="s">
        <v>60</v>
      </c>
      <c r="B40" s="84" t="s">
        <v>47</v>
      </c>
      <c r="C40" s="84" t="s">
        <v>104</v>
      </c>
      <c r="D40" s="85">
        <f>H40/U40</f>
        <v>1.2250000000000001</v>
      </c>
      <c r="E40" s="86">
        <v>550</v>
      </c>
      <c r="F40" s="85">
        <f>E40/600</f>
        <v>0.91666666666666663</v>
      </c>
      <c r="G40" s="62"/>
      <c r="H40" s="140">
        <f>SUM(J40,L40,N40,P40,R40,T40)</f>
        <v>735</v>
      </c>
      <c r="I40" s="120"/>
      <c r="J40" s="89">
        <v>184</v>
      </c>
      <c r="K40" s="62"/>
      <c r="L40" s="89">
        <v>186</v>
      </c>
      <c r="M40" s="62"/>
      <c r="N40" s="188" t="s">
        <v>281</v>
      </c>
      <c r="O40" s="62"/>
      <c r="P40" s="89">
        <v>180</v>
      </c>
      <c r="Q40" s="62"/>
      <c r="R40" s="188" t="s">
        <v>281</v>
      </c>
      <c r="S40" s="62"/>
      <c r="T40" s="100">
        <v>185</v>
      </c>
      <c r="U40" s="145">
        <v>600</v>
      </c>
      <c r="V40" s="62"/>
      <c r="W40" s="94"/>
      <c r="X40" s="62"/>
      <c r="Y40" s="200">
        <v>735</v>
      </c>
      <c r="Z40" s="62"/>
      <c r="AA40" s="94"/>
    </row>
    <row r="41" spans="1:27" x14ac:dyDescent="0.3">
      <c r="A41" s="83" t="s">
        <v>61</v>
      </c>
      <c r="B41" s="84" t="s">
        <v>67</v>
      </c>
      <c r="C41" s="84" t="s">
        <v>111</v>
      </c>
      <c r="D41" s="85">
        <f>H41/U41</f>
        <v>1.1375</v>
      </c>
      <c r="E41" s="86">
        <v>722</v>
      </c>
      <c r="F41" s="85">
        <f>E41/800</f>
        <v>0.90249999999999997</v>
      </c>
      <c r="G41" s="62"/>
      <c r="H41" s="140">
        <f>SUM(J41,L41,N41,P41,R41,T41)</f>
        <v>910</v>
      </c>
      <c r="I41" s="120"/>
      <c r="J41" s="89">
        <v>185</v>
      </c>
      <c r="K41" s="62"/>
      <c r="L41" s="89">
        <v>185</v>
      </c>
      <c r="M41" s="62"/>
      <c r="N41" s="90">
        <v>175</v>
      </c>
      <c r="O41" s="62"/>
      <c r="P41" s="89">
        <v>177</v>
      </c>
      <c r="Q41" s="62"/>
      <c r="R41" s="188" t="s">
        <v>281</v>
      </c>
      <c r="S41" s="62"/>
      <c r="T41" s="89">
        <v>188</v>
      </c>
      <c r="U41" s="145">
        <v>800</v>
      </c>
      <c r="V41" s="62"/>
      <c r="W41" s="94"/>
      <c r="X41" s="62"/>
      <c r="Y41" s="200">
        <v>735</v>
      </c>
      <c r="Z41" s="62"/>
      <c r="AA41" s="94"/>
    </row>
    <row r="42" spans="1:27" x14ac:dyDescent="0.3">
      <c r="A42" s="83" t="s">
        <v>62</v>
      </c>
      <c r="B42" s="84" t="s">
        <v>94</v>
      </c>
      <c r="C42" s="84" t="s">
        <v>38</v>
      </c>
      <c r="D42" s="85">
        <f>H42/U42</f>
        <v>1.081</v>
      </c>
      <c r="E42" s="86">
        <v>730</v>
      </c>
      <c r="F42" s="85">
        <f>E42/800</f>
        <v>0.91249999999999998</v>
      </c>
      <c r="G42" s="62"/>
      <c r="H42" s="140">
        <f>SUM(J42,L42,N42,P42,R42,T42)</f>
        <v>1081</v>
      </c>
      <c r="I42" s="120"/>
      <c r="J42" s="89">
        <v>184</v>
      </c>
      <c r="K42" s="62"/>
      <c r="L42" s="89">
        <v>188</v>
      </c>
      <c r="M42" s="62"/>
      <c r="N42" s="90">
        <v>175</v>
      </c>
      <c r="O42" s="62"/>
      <c r="P42" s="90">
        <v>174</v>
      </c>
      <c r="Q42" s="62"/>
      <c r="R42" s="89">
        <v>183</v>
      </c>
      <c r="S42" s="62"/>
      <c r="T42" s="89">
        <v>177</v>
      </c>
      <c r="U42" s="145">
        <v>1000</v>
      </c>
      <c r="V42" s="62"/>
      <c r="W42" s="94"/>
      <c r="X42" s="62"/>
      <c r="Y42" s="200">
        <v>732</v>
      </c>
      <c r="Z42" s="62"/>
      <c r="AA42" s="94"/>
    </row>
    <row r="43" spans="1:27" x14ac:dyDescent="0.3">
      <c r="A43" s="72" t="s">
        <v>244</v>
      </c>
      <c r="B43" s="9"/>
      <c r="C43" s="9"/>
      <c r="D43" s="73"/>
      <c r="E43" s="150"/>
      <c r="F43" s="73"/>
      <c r="G43" s="62"/>
      <c r="H43" s="116"/>
      <c r="I43" s="115"/>
      <c r="J43" s="147"/>
      <c r="K43" s="23"/>
      <c r="L43" s="147"/>
      <c r="M43" s="23"/>
      <c r="N43" s="147"/>
      <c r="O43" s="23"/>
      <c r="P43" s="147"/>
      <c r="Q43" s="23"/>
      <c r="R43" s="147"/>
      <c r="S43" s="23"/>
      <c r="T43" s="208"/>
      <c r="U43" s="123"/>
      <c r="V43" s="36"/>
      <c r="W43" s="134"/>
      <c r="X43" s="62"/>
      <c r="Y43" s="205"/>
      <c r="Z43" s="62"/>
      <c r="AA43" s="139"/>
    </row>
    <row r="44" spans="1:27" ht="23.25" x14ac:dyDescent="0.35">
      <c r="A44" s="196" t="s">
        <v>54</v>
      </c>
      <c r="B44" s="95" t="s">
        <v>251</v>
      </c>
      <c r="C44" s="95" t="s">
        <v>252</v>
      </c>
      <c r="D44" s="85">
        <f>H44/U44</f>
        <v>0.91700000000000004</v>
      </c>
      <c r="E44" s="96">
        <v>744</v>
      </c>
      <c r="F44" s="85">
        <f>E44/800</f>
        <v>0.93</v>
      </c>
      <c r="G44" s="9"/>
      <c r="H44" s="140">
        <f>SUM(J44,L44,N44,P44,R44,T44)</f>
        <v>917</v>
      </c>
      <c r="I44" s="115"/>
      <c r="J44" s="89">
        <v>177</v>
      </c>
      <c r="K44" s="23"/>
      <c r="L44" s="100">
        <v>187</v>
      </c>
      <c r="M44" s="23"/>
      <c r="N44" s="90">
        <v>173</v>
      </c>
      <c r="O44" s="23"/>
      <c r="P44" s="89">
        <v>190</v>
      </c>
      <c r="Q44" s="23"/>
      <c r="R44" s="89">
        <v>190</v>
      </c>
      <c r="S44" s="23"/>
      <c r="T44" s="203" t="s">
        <v>281</v>
      </c>
      <c r="U44" s="145">
        <v>1000</v>
      </c>
      <c r="V44" s="36"/>
      <c r="W44" s="94"/>
      <c r="X44" s="62"/>
      <c r="Y44" s="200">
        <v>744</v>
      </c>
      <c r="Z44" s="62"/>
      <c r="AA44" s="94"/>
    </row>
    <row r="45" spans="1:27" ht="23.25" x14ac:dyDescent="0.35">
      <c r="A45" s="196" t="s">
        <v>55</v>
      </c>
      <c r="B45" s="84" t="s">
        <v>83</v>
      </c>
      <c r="C45" s="84" t="s">
        <v>191</v>
      </c>
      <c r="D45" s="85">
        <f>H45/U45</f>
        <v>1.101</v>
      </c>
      <c r="E45" s="86">
        <v>734</v>
      </c>
      <c r="F45" s="85">
        <f>E45/800</f>
        <v>0.91749999999999998</v>
      </c>
      <c r="G45" s="62"/>
      <c r="H45" s="140">
        <f>SUM(J45,L45,N45,P45,R45,T45)</f>
        <v>1101</v>
      </c>
      <c r="I45" s="120"/>
      <c r="J45" s="89">
        <v>180</v>
      </c>
      <c r="K45" s="62"/>
      <c r="L45" s="89">
        <v>181</v>
      </c>
      <c r="M45" s="62"/>
      <c r="N45" s="90">
        <v>175</v>
      </c>
      <c r="O45" s="62"/>
      <c r="P45" s="91">
        <v>183</v>
      </c>
      <c r="Q45" s="62"/>
      <c r="R45" s="89">
        <v>190</v>
      </c>
      <c r="S45" s="62"/>
      <c r="T45" s="89">
        <v>192</v>
      </c>
      <c r="U45" s="145">
        <v>1000</v>
      </c>
      <c r="V45" s="62"/>
      <c r="W45" s="94"/>
      <c r="X45" s="62"/>
      <c r="Y45" s="200">
        <v>743</v>
      </c>
      <c r="Z45" s="62"/>
      <c r="AA45" s="94"/>
    </row>
    <row r="46" spans="1:27" x14ac:dyDescent="0.3">
      <c r="A46" s="83" t="s">
        <v>56</v>
      </c>
      <c r="B46" s="84" t="s">
        <v>67</v>
      </c>
      <c r="C46" s="84" t="s">
        <v>149</v>
      </c>
      <c r="D46" s="85">
        <f>H46/U46</f>
        <v>1.093</v>
      </c>
      <c r="E46" s="86">
        <v>728</v>
      </c>
      <c r="F46" s="85">
        <f>E46/800</f>
        <v>0.91</v>
      </c>
      <c r="G46" s="62"/>
      <c r="H46" s="140">
        <f>SUM(J46,L46,N46,P46,R46,T46)</f>
        <v>1093</v>
      </c>
      <c r="I46" s="120"/>
      <c r="J46" s="89">
        <v>181</v>
      </c>
      <c r="K46" s="62"/>
      <c r="L46" s="89">
        <v>181</v>
      </c>
      <c r="M46" s="62"/>
      <c r="N46" s="90">
        <v>173</v>
      </c>
      <c r="O46" s="62"/>
      <c r="P46" s="89">
        <v>184</v>
      </c>
      <c r="Q46" s="62"/>
      <c r="R46" s="91">
        <v>182</v>
      </c>
      <c r="S46" s="62"/>
      <c r="T46" s="100">
        <v>192</v>
      </c>
      <c r="U46" s="145">
        <v>1000</v>
      </c>
      <c r="V46" s="62"/>
      <c r="W46" s="94"/>
      <c r="X46" s="62"/>
      <c r="Y46" s="200">
        <v>738</v>
      </c>
      <c r="Z46" s="62"/>
      <c r="AA46" s="94"/>
    </row>
    <row r="47" spans="1:27" x14ac:dyDescent="0.3">
      <c r="A47" s="83" t="s">
        <v>57</v>
      </c>
      <c r="B47" s="84" t="s">
        <v>70</v>
      </c>
      <c r="C47" s="84" t="s">
        <v>35</v>
      </c>
      <c r="D47" s="85">
        <f>H47/U47</f>
        <v>1.08</v>
      </c>
      <c r="E47" s="86">
        <v>720</v>
      </c>
      <c r="F47" s="85">
        <f>E47/800</f>
        <v>0.9</v>
      </c>
      <c r="G47" s="62"/>
      <c r="H47" s="140">
        <f>SUM(J47,L47,N47,P47,R47,T47)</f>
        <v>1080</v>
      </c>
      <c r="I47" s="120"/>
      <c r="J47" s="89">
        <v>179</v>
      </c>
      <c r="K47" s="62"/>
      <c r="L47" s="89">
        <v>185</v>
      </c>
      <c r="M47" s="62"/>
      <c r="N47" s="90">
        <v>177</v>
      </c>
      <c r="O47" s="62"/>
      <c r="P47" s="89">
        <v>179</v>
      </c>
      <c r="Q47" s="62"/>
      <c r="R47" s="114">
        <v>172</v>
      </c>
      <c r="S47" s="62"/>
      <c r="T47" s="100">
        <v>188</v>
      </c>
      <c r="U47" s="145">
        <v>1000</v>
      </c>
      <c r="V47" s="62"/>
      <c r="W47" s="99"/>
      <c r="X47" s="62"/>
      <c r="Y47" s="200">
        <v>731</v>
      </c>
      <c r="Z47" s="62"/>
      <c r="AA47" s="99"/>
    </row>
    <row r="48" spans="1:27" x14ac:dyDescent="0.3">
      <c r="A48" s="83" t="s">
        <v>58</v>
      </c>
      <c r="B48" s="84" t="s">
        <v>86</v>
      </c>
      <c r="C48" s="84" t="s">
        <v>36</v>
      </c>
      <c r="D48" s="85">
        <f>H48/U48</f>
        <v>1.07</v>
      </c>
      <c r="E48" s="86">
        <v>718</v>
      </c>
      <c r="F48" s="85">
        <f>E48/800</f>
        <v>0.89749999999999996</v>
      </c>
      <c r="G48" s="62"/>
      <c r="H48" s="140">
        <f>SUM(J48,L48,N48,P48,R48,T48)</f>
        <v>1070</v>
      </c>
      <c r="I48" s="120"/>
      <c r="J48" s="90">
        <v>170</v>
      </c>
      <c r="K48" s="62"/>
      <c r="L48" s="89">
        <v>182</v>
      </c>
      <c r="M48" s="62"/>
      <c r="N48" s="89">
        <v>174</v>
      </c>
      <c r="O48" s="62"/>
      <c r="P48" s="91">
        <v>174</v>
      </c>
      <c r="Q48" s="62"/>
      <c r="R48" s="100">
        <v>188</v>
      </c>
      <c r="S48" s="62"/>
      <c r="T48" s="100">
        <v>182</v>
      </c>
      <c r="U48" s="145">
        <v>1000</v>
      </c>
      <c r="V48" s="62"/>
      <c r="W48" s="99"/>
      <c r="X48" s="62"/>
      <c r="Y48" s="200">
        <v>726</v>
      </c>
      <c r="Z48" s="62"/>
      <c r="AA48" s="94"/>
    </row>
    <row r="49" spans="1:27" x14ac:dyDescent="0.3">
      <c r="A49" s="83" t="s">
        <v>59</v>
      </c>
      <c r="B49" s="84" t="s">
        <v>67</v>
      </c>
      <c r="C49" s="84" t="s">
        <v>100</v>
      </c>
      <c r="D49" s="85">
        <f>H49/U49</f>
        <v>0.9</v>
      </c>
      <c r="E49" s="96">
        <v>720</v>
      </c>
      <c r="F49" s="85">
        <f>E49/800</f>
        <v>0.9</v>
      </c>
      <c r="G49" s="62"/>
      <c r="H49" s="140">
        <f>SUM(J49,L49,N49,P49,R49,T49)</f>
        <v>720</v>
      </c>
      <c r="I49" s="115"/>
      <c r="J49" s="89">
        <v>179</v>
      </c>
      <c r="K49" s="23"/>
      <c r="L49" s="89">
        <v>184</v>
      </c>
      <c r="M49" s="23"/>
      <c r="N49" s="89">
        <v>176</v>
      </c>
      <c r="O49" s="23"/>
      <c r="P49" s="89">
        <v>181</v>
      </c>
      <c r="Q49" s="23"/>
      <c r="R49" s="188" t="s">
        <v>281</v>
      </c>
      <c r="S49" s="23"/>
      <c r="T49" s="203" t="s">
        <v>281</v>
      </c>
      <c r="U49" s="145">
        <v>800</v>
      </c>
      <c r="V49" s="36"/>
      <c r="W49" s="94"/>
      <c r="X49" s="62"/>
      <c r="Y49" s="200">
        <v>720</v>
      </c>
      <c r="Z49" s="62"/>
      <c r="AA49" s="99"/>
    </row>
    <row r="50" spans="1:27" x14ac:dyDescent="0.3">
      <c r="A50" s="83" t="s">
        <v>60</v>
      </c>
      <c r="B50" s="84" t="s">
        <v>110</v>
      </c>
      <c r="C50" s="84" t="s">
        <v>38</v>
      </c>
      <c r="D50" s="85">
        <f>H50/U50</f>
        <v>1.056</v>
      </c>
      <c r="E50" s="96">
        <v>699</v>
      </c>
      <c r="F50" s="85">
        <f>E50/800</f>
        <v>0.87375000000000003</v>
      </c>
      <c r="G50" s="62"/>
      <c r="H50" s="140">
        <f>SUM(J50,L50,N50,P50,R50,T50)</f>
        <v>1056</v>
      </c>
      <c r="I50" s="115"/>
      <c r="J50" s="89">
        <v>172</v>
      </c>
      <c r="K50" s="23"/>
      <c r="L50" s="89">
        <v>181</v>
      </c>
      <c r="M50" s="23"/>
      <c r="N50" s="90">
        <v>172</v>
      </c>
      <c r="O50" s="23"/>
      <c r="P50" s="91">
        <v>169</v>
      </c>
      <c r="Q50" s="23"/>
      <c r="R50" s="89">
        <v>177</v>
      </c>
      <c r="S50" s="23"/>
      <c r="T50" s="100">
        <v>185</v>
      </c>
      <c r="U50" s="145">
        <v>1000</v>
      </c>
      <c r="V50" s="36"/>
      <c r="W50" s="94"/>
      <c r="X50" s="62"/>
      <c r="Y50" s="200">
        <v>715</v>
      </c>
      <c r="Z50" s="62"/>
      <c r="AA50" s="94"/>
    </row>
    <row r="51" spans="1:27" x14ac:dyDescent="0.3">
      <c r="A51" s="83" t="s">
        <v>61</v>
      </c>
      <c r="B51" s="95" t="s">
        <v>66</v>
      </c>
      <c r="C51" s="95" t="s">
        <v>21</v>
      </c>
      <c r="D51" s="85">
        <f>H51/U51</f>
        <v>1.0887500000000001</v>
      </c>
      <c r="E51" s="96">
        <v>684</v>
      </c>
      <c r="F51" s="85">
        <f>E51/800</f>
        <v>0.85499999999999998</v>
      </c>
      <c r="G51" s="9"/>
      <c r="H51" s="140">
        <f>SUM(J51,L51,N51,P51,R51,T51)</f>
        <v>871</v>
      </c>
      <c r="I51" s="115"/>
      <c r="J51" s="89">
        <v>176</v>
      </c>
      <c r="K51" s="23"/>
      <c r="L51" s="187" t="s">
        <v>281</v>
      </c>
      <c r="M51" s="23"/>
      <c r="N51" s="89">
        <v>174</v>
      </c>
      <c r="O51" s="23"/>
      <c r="P51" s="89">
        <v>173</v>
      </c>
      <c r="Q51" s="23"/>
      <c r="R51" s="91">
        <v>161</v>
      </c>
      <c r="S51" s="23"/>
      <c r="T51" s="100">
        <v>187</v>
      </c>
      <c r="U51" s="145">
        <v>800</v>
      </c>
      <c r="V51" s="36"/>
      <c r="W51" s="94"/>
      <c r="X51" s="62"/>
      <c r="Y51" s="200">
        <v>710</v>
      </c>
      <c r="Z51" s="62"/>
      <c r="AA51" s="94"/>
    </row>
    <row r="52" spans="1:27" x14ac:dyDescent="0.3">
      <c r="A52" s="83" t="s">
        <v>62</v>
      </c>
      <c r="B52" s="95" t="s">
        <v>94</v>
      </c>
      <c r="C52" s="95" t="s">
        <v>95</v>
      </c>
      <c r="D52" s="85">
        <f>H52/U52</f>
        <v>1.032</v>
      </c>
      <c r="E52" s="96">
        <v>700</v>
      </c>
      <c r="F52" s="85">
        <f>E52/800</f>
        <v>0.875</v>
      </c>
      <c r="G52" s="62"/>
      <c r="H52" s="140">
        <f>SUM(J52,L52,N52,P52,R52,T52)</f>
        <v>1032</v>
      </c>
      <c r="I52" s="115"/>
      <c r="J52" s="89">
        <v>173</v>
      </c>
      <c r="K52" s="23"/>
      <c r="L52" s="89">
        <v>177</v>
      </c>
      <c r="M52" s="23"/>
      <c r="N52" s="90">
        <v>165</v>
      </c>
      <c r="O52" s="23"/>
      <c r="P52" s="89">
        <v>171</v>
      </c>
      <c r="Q52" s="23"/>
      <c r="R52" s="89">
        <v>179</v>
      </c>
      <c r="S52" s="23"/>
      <c r="T52" s="114">
        <v>167</v>
      </c>
      <c r="U52" s="145">
        <v>1000</v>
      </c>
      <c r="V52" s="36"/>
      <c r="W52" s="94"/>
      <c r="X52" s="62"/>
      <c r="Y52" s="200">
        <v>700</v>
      </c>
      <c r="Z52" s="62"/>
      <c r="AA52" s="94"/>
    </row>
    <row r="53" spans="1:27" x14ac:dyDescent="0.3">
      <c r="A53" s="83" t="s">
        <v>63</v>
      </c>
      <c r="B53" s="84" t="s">
        <v>86</v>
      </c>
      <c r="C53" s="84" t="s">
        <v>87</v>
      </c>
      <c r="D53" s="85">
        <f>H53/U53</f>
        <v>0.84499999999999997</v>
      </c>
      <c r="E53" s="96">
        <v>676</v>
      </c>
      <c r="F53" s="85">
        <f>E53/800</f>
        <v>0.84499999999999997</v>
      </c>
      <c r="G53" s="9"/>
      <c r="H53" s="148">
        <f>SUM(J53,L53,N53,P53,R53,T53)</f>
        <v>676</v>
      </c>
      <c r="I53" s="130"/>
      <c r="J53" s="102">
        <v>184</v>
      </c>
      <c r="K53" s="23"/>
      <c r="L53" s="102">
        <v>174</v>
      </c>
      <c r="M53" s="23"/>
      <c r="N53" s="202" t="s">
        <v>281</v>
      </c>
      <c r="O53" s="23"/>
      <c r="P53" s="102">
        <v>154</v>
      </c>
      <c r="Q53" s="23"/>
      <c r="R53" s="102">
        <v>164</v>
      </c>
      <c r="S53" s="23"/>
      <c r="T53" s="209" t="s">
        <v>281</v>
      </c>
      <c r="U53" s="149">
        <v>800</v>
      </c>
      <c r="V53" s="62"/>
      <c r="W53" s="110"/>
      <c r="X53" s="62"/>
      <c r="Y53" s="206">
        <v>676</v>
      </c>
      <c r="Z53" s="62"/>
      <c r="AA53" s="110"/>
    </row>
    <row r="54" spans="1:27" x14ac:dyDescent="0.3">
      <c r="A54" s="72" t="s">
        <v>245</v>
      </c>
      <c r="B54" s="9"/>
      <c r="C54" s="9"/>
      <c r="D54" s="73"/>
      <c r="E54" s="150"/>
      <c r="F54" s="73"/>
      <c r="G54" s="6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90"/>
      <c r="U54" s="36"/>
      <c r="V54" s="36"/>
      <c r="W54" s="62"/>
      <c r="X54" s="62"/>
      <c r="Y54" s="191"/>
      <c r="Z54" s="62"/>
      <c r="AA54" s="62"/>
    </row>
    <row r="55" spans="1:27" ht="23.25" x14ac:dyDescent="0.35">
      <c r="A55" s="196" t="s">
        <v>54</v>
      </c>
      <c r="B55" s="95" t="s">
        <v>253</v>
      </c>
      <c r="C55" s="95" t="s">
        <v>43</v>
      </c>
      <c r="D55" s="85">
        <f>H55/U55</f>
        <v>1.1087499999999999</v>
      </c>
      <c r="E55" s="96">
        <v>714</v>
      </c>
      <c r="F55" s="85">
        <f>E55/800</f>
        <v>0.89249999999999996</v>
      </c>
      <c r="G55" s="9"/>
      <c r="H55" s="26">
        <f>SUM(J55,L55,N55,P55,R55,T55)</f>
        <v>887</v>
      </c>
      <c r="I55" s="23"/>
      <c r="J55" s="89">
        <v>184</v>
      </c>
      <c r="K55" s="23"/>
      <c r="L55" s="188" t="s">
        <v>281</v>
      </c>
      <c r="M55" s="23"/>
      <c r="N55" s="89">
        <v>165</v>
      </c>
      <c r="O55" s="23"/>
      <c r="P55" s="89">
        <v>177</v>
      </c>
      <c r="Q55" s="23"/>
      <c r="R55" s="89">
        <v>188</v>
      </c>
      <c r="S55" s="23"/>
      <c r="T55" s="114">
        <v>173</v>
      </c>
      <c r="U55" s="81">
        <v>800</v>
      </c>
      <c r="V55" s="36"/>
      <c r="W55" s="94"/>
      <c r="X55" s="62"/>
      <c r="Y55" s="200">
        <v>714</v>
      </c>
      <c r="Z55" s="62"/>
      <c r="AA55" s="94"/>
    </row>
    <row r="56" spans="1:27" ht="23.25" x14ac:dyDescent="0.35">
      <c r="A56" s="196" t="s">
        <v>55</v>
      </c>
      <c r="B56" s="84" t="s">
        <v>165</v>
      </c>
      <c r="C56" s="84" t="s">
        <v>166</v>
      </c>
      <c r="D56" s="85">
        <f>H56/U56</f>
        <v>1.0089999999999999</v>
      </c>
      <c r="E56" s="86">
        <v>685</v>
      </c>
      <c r="F56" s="85">
        <f>E56/800</f>
        <v>0.85624999999999996</v>
      </c>
      <c r="G56" s="62"/>
      <c r="H56" s="26">
        <f>SUM(J56,L56,N56,P56,R56,T56)</f>
        <v>1009</v>
      </c>
      <c r="I56" s="62"/>
      <c r="J56" s="89">
        <v>168</v>
      </c>
      <c r="K56" s="62"/>
      <c r="L56" s="89">
        <v>174</v>
      </c>
      <c r="M56" s="62"/>
      <c r="N56" s="90">
        <v>166</v>
      </c>
      <c r="O56" s="62"/>
      <c r="P56" s="90">
        <v>149</v>
      </c>
      <c r="Q56" s="62"/>
      <c r="R56" s="89">
        <v>177</v>
      </c>
      <c r="S56" s="62"/>
      <c r="T56" s="89">
        <v>175</v>
      </c>
      <c r="U56" s="81">
        <v>1000</v>
      </c>
      <c r="V56" s="62"/>
      <c r="W56" s="94"/>
      <c r="X56" s="62"/>
      <c r="Y56" s="200">
        <v>694</v>
      </c>
      <c r="Z56" s="62"/>
      <c r="AA56" s="94"/>
    </row>
    <row r="57" spans="1:27" x14ac:dyDescent="0.3">
      <c r="A57" s="83" t="s">
        <v>56</v>
      </c>
      <c r="B57" s="84" t="s">
        <v>72</v>
      </c>
      <c r="C57" s="84" t="s">
        <v>144</v>
      </c>
      <c r="D57" s="85">
        <f>H57/U57</f>
        <v>0.98899999999999999</v>
      </c>
      <c r="E57" s="96">
        <v>669</v>
      </c>
      <c r="F57" s="85">
        <f>E57/800</f>
        <v>0.83625000000000005</v>
      </c>
      <c r="G57" s="62"/>
      <c r="H57" s="26">
        <f>SUM(J57,L57,N57,P57,R57,T57)</f>
        <v>989</v>
      </c>
      <c r="I57" s="23"/>
      <c r="J57" s="89">
        <v>178</v>
      </c>
      <c r="K57" s="23"/>
      <c r="L57" s="89">
        <v>155</v>
      </c>
      <c r="M57" s="23"/>
      <c r="N57" s="90">
        <v>146</v>
      </c>
      <c r="O57" s="23"/>
      <c r="P57" s="91">
        <v>165</v>
      </c>
      <c r="Q57" s="23"/>
      <c r="R57" s="89">
        <v>171</v>
      </c>
      <c r="S57" s="23"/>
      <c r="T57" s="100">
        <v>174</v>
      </c>
      <c r="U57" s="81">
        <v>1000</v>
      </c>
      <c r="V57" s="62"/>
      <c r="W57" s="94"/>
      <c r="X57" s="62"/>
      <c r="Y57" s="200">
        <v>678</v>
      </c>
      <c r="Z57" s="62"/>
      <c r="AA57" s="94"/>
    </row>
    <row r="58" spans="1:27" x14ac:dyDescent="0.3">
      <c r="A58" s="83" t="s">
        <v>57</v>
      </c>
      <c r="B58" s="84" t="s">
        <v>43</v>
      </c>
      <c r="C58" s="84" t="s">
        <v>221</v>
      </c>
      <c r="D58" s="85">
        <f>H58/U58</f>
        <v>1.125</v>
      </c>
      <c r="E58" s="96">
        <v>499</v>
      </c>
      <c r="F58" s="85">
        <f>E58/600</f>
        <v>0.83166666666666667</v>
      </c>
      <c r="G58" s="62"/>
      <c r="H58" s="26">
        <f>SUM(J58,L58,N58,P58,R58,T58)</f>
        <v>675</v>
      </c>
      <c r="I58" s="23"/>
      <c r="J58" s="89">
        <v>163</v>
      </c>
      <c r="K58" s="23"/>
      <c r="L58" s="89">
        <v>164</v>
      </c>
      <c r="M58" s="23"/>
      <c r="N58" s="188" t="s">
        <v>281</v>
      </c>
      <c r="O58" s="23"/>
      <c r="P58" s="188" t="s">
        <v>281</v>
      </c>
      <c r="Q58" s="23"/>
      <c r="R58" s="89">
        <v>172</v>
      </c>
      <c r="S58" s="23"/>
      <c r="T58" s="100">
        <v>176</v>
      </c>
      <c r="U58" s="81">
        <v>600</v>
      </c>
      <c r="V58" s="62"/>
      <c r="W58" s="94"/>
      <c r="X58" s="62"/>
      <c r="Y58" s="200">
        <v>675</v>
      </c>
      <c r="Z58" s="62"/>
      <c r="AA58" s="94"/>
    </row>
    <row r="59" spans="1:27" x14ac:dyDescent="0.3">
      <c r="A59" s="83" t="s">
        <v>58</v>
      </c>
      <c r="B59" s="95" t="s">
        <v>258</v>
      </c>
      <c r="C59" s="95" t="s">
        <v>259</v>
      </c>
      <c r="D59" s="85">
        <f>H59/U59</f>
        <v>1.0275000000000001</v>
      </c>
      <c r="E59" s="96">
        <v>652</v>
      </c>
      <c r="F59" s="85">
        <f>E59/800</f>
        <v>0.81499999999999995</v>
      </c>
      <c r="G59" s="62"/>
      <c r="H59" s="26">
        <f>SUM(J59,L59,N59,P59,R59,T59)</f>
        <v>822</v>
      </c>
      <c r="I59" s="23"/>
      <c r="J59" s="89">
        <v>162</v>
      </c>
      <c r="K59" s="23"/>
      <c r="L59" s="89">
        <v>169</v>
      </c>
      <c r="M59" s="23"/>
      <c r="N59" s="90">
        <v>153</v>
      </c>
      <c r="O59" s="23"/>
      <c r="P59" s="89">
        <v>168</v>
      </c>
      <c r="Q59" s="23"/>
      <c r="R59" s="188" t="s">
        <v>281</v>
      </c>
      <c r="S59" s="23"/>
      <c r="T59" s="100">
        <v>170</v>
      </c>
      <c r="U59" s="81">
        <v>800</v>
      </c>
      <c r="V59" s="36"/>
      <c r="W59" s="94"/>
      <c r="X59" s="62"/>
      <c r="Y59" s="200">
        <v>669</v>
      </c>
      <c r="Z59" s="62"/>
      <c r="AA59" s="94"/>
    </row>
    <row r="60" spans="1:27" x14ac:dyDescent="0.3">
      <c r="A60" s="83" t="s">
        <v>59</v>
      </c>
      <c r="B60" s="84" t="s">
        <v>93</v>
      </c>
      <c r="C60" s="84" t="s">
        <v>37</v>
      </c>
      <c r="D60" s="85">
        <f>H60/U60</f>
        <v>0.92900000000000005</v>
      </c>
      <c r="E60" s="86">
        <v>658</v>
      </c>
      <c r="F60" s="85">
        <f>E60/800</f>
        <v>0.82250000000000001</v>
      </c>
      <c r="G60" s="62"/>
      <c r="H60" s="26">
        <f>SUM(J60,L60,N60,P60,R60,T60)</f>
        <v>929</v>
      </c>
      <c r="I60" s="62"/>
      <c r="J60" s="89">
        <v>169</v>
      </c>
      <c r="K60" s="62"/>
      <c r="L60" s="89">
        <v>177</v>
      </c>
      <c r="M60" s="62"/>
      <c r="N60" s="114">
        <v>119</v>
      </c>
      <c r="O60" s="62"/>
      <c r="P60" s="91">
        <v>149</v>
      </c>
      <c r="Q60" s="62"/>
      <c r="R60" s="89">
        <v>163</v>
      </c>
      <c r="S60" s="62"/>
      <c r="T60" s="100">
        <v>152</v>
      </c>
      <c r="U60" s="81">
        <v>1000</v>
      </c>
      <c r="V60" s="62"/>
      <c r="W60" s="94"/>
      <c r="X60" s="62"/>
      <c r="Y60" s="200">
        <v>661</v>
      </c>
      <c r="Z60" s="62"/>
      <c r="AA60" s="94"/>
    </row>
    <row r="61" spans="1:27" x14ac:dyDescent="0.3">
      <c r="A61" s="72" t="s">
        <v>246</v>
      </c>
      <c r="B61" s="9"/>
      <c r="C61" s="9"/>
      <c r="D61" s="73"/>
      <c r="E61" s="150"/>
      <c r="F61" s="73"/>
      <c r="G61" s="9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90"/>
      <c r="U61" s="36"/>
      <c r="V61" s="36"/>
      <c r="W61" s="62"/>
      <c r="X61" s="62"/>
      <c r="Y61" s="191"/>
      <c r="Z61" s="62"/>
      <c r="AA61" s="62"/>
    </row>
    <row r="62" spans="1:27" ht="23.25" x14ac:dyDescent="0.35">
      <c r="A62" s="196" t="s">
        <v>54</v>
      </c>
      <c r="B62" s="84" t="s">
        <v>44</v>
      </c>
      <c r="C62" s="84" t="s">
        <v>260</v>
      </c>
      <c r="D62" s="85">
        <f>H62/U62</f>
        <v>0.94199999999999995</v>
      </c>
      <c r="E62" s="86">
        <v>616</v>
      </c>
      <c r="F62" s="85">
        <f>E62/800</f>
        <v>0.77</v>
      </c>
      <c r="G62" s="62"/>
      <c r="H62" s="26">
        <f>SUM(J62,L62,N62,P62,R62,T62)</f>
        <v>942</v>
      </c>
      <c r="I62" s="62"/>
      <c r="J62" s="89">
        <v>146</v>
      </c>
      <c r="K62" s="62"/>
      <c r="L62" s="90">
        <v>143</v>
      </c>
      <c r="M62" s="62"/>
      <c r="N62" s="89">
        <v>146</v>
      </c>
      <c r="O62" s="62"/>
      <c r="P62" s="91">
        <v>154</v>
      </c>
      <c r="Q62" s="62"/>
      <c r="R62" s="100">
        <v>170</v>
      </c>
      <c r="S62" s="62"/>
      <c r="T62" s="100">
        <v>183</v>
      </c>
      <c r="U62" s="81">
        <v>1000</v>
      </c>
      <c r="V62" s="62"/>
      <c r="W62" s="94"/>
      <c r="X62" s="62"/>
      <c r="Y62" s="200">
        <v>645</v>
      </c>
      <c r="Z62" s="62"/>
      <c r="AA62" s="94"/>
    </row>
    <row r="63" spans="1:27" ht="23.25" x14ac:dyDescent="0.35">
      <c r="A63" s="196" t="s">
        <v>55</v>
      </c>
      <c r="B63" s="95" t="s">
        <v>255</v>
      </c>
      <c r="C63" s="95" t="s">
        <v>206</v>
      </c>
      <c r="D63" s="85">
        <f>H63/U63</f>
        <v>0.77875000000000005</v>
      </c>
      <c r="E63" s="96">
        <v>623</v>
      </c>
      <c r="F63" s="85">
        <f>E63/800</f>
        <v>0.77875000000000005</v>
      </c>
      <c r="G63" s="9"/>
      <c r="H63" s="26">
        <f>SUM(J63,L63,N63,P63,R63,T63)</f>
        <v>623</v>
      </c>
      <c r="I63" s="23"/>
      <c r="J63" s="89">
        <v>140</v>
      </c>
      <c r="K63" s="23"/>
      <c r="L63" s="89">
        <v>159</v>
      </c>
      <c r="M63" s="23"/>
      <c r="N63" s="89">
        <v>166</v>
      </c>
      <c r="O63" s="23"/>
      <c r="P63" s="188" t="s">
        <v>281</v>
      </c>
      <c r="Q63" s="23"/>
      <c r="R63" s="89">
        <v>158</v>
      </c>
      <c r="S63" s="23"/>
      <c r="T63" s="203" t="s">
        <v>281</v>
      </c>
      <c r="U63" s="81">
        <v>800</v>
      </c>
      <c r="V63" s="36"/>
      <c r="W63" s="94"/>
      <c r="X63" s="62"/>
      <c r="Y63" s="200">
        <v>623</v>
      </c>
      <c r="Z63" s="62"/>
      <c r="AA63" s="94"/>
    </row>
    <row r="64" spans="1:27" x14ac:dyDescent="0.3">
      <c r="A64" s="83" t="s">
        <v>56</v>
      </c>
      <c r="B64" s="95" t="s">
        <v>94</v>
      </c>
      <c r="C64" s="95" t="s">
        <v>223</v>
      </c>
      <c r="D64" s="85">
        <f>H64/U64</f>
        <v>1.03</v>
      </c>
      <c r="E64" s="96">
        <v>454</v>
      </c>
      <c r="F64" s="85">
        <f>E64/600</f>
        <v>0.75666666666666671</v>
      </c>
      <c r="G64" s="9"/>
      <c r="H64" s="26">
        <f>SUM(J64,L64,N64,P64,R64,T64)</f>
        <v>618</v>
      </c>
      <c r="I64" s="23"/>
      <c r="J64" s="89">
        <v>143</v>
      </c>
      <c r="K64" s="23"/>
      <c r="L64" s="89">
        <v>147</v>
      </c>
      <c r="M64" s="23"/>
      <c r="N64" s="188" t="s">
        <v>281</v>
      </c>
      <c r="O64" s="23"/>
      <c r="P64" s="188" t="s">
        <v>281</v>
      </c>
      <c r="Q64" s="23"/>
      <c r="R64" s="89">
        <v>164</v>
      </c>
      <c r="S64" s="23"/>
      <c r="T64" s="100">
        <v>164</v>
      </c>
      <c r="U64" s="81">
        <v>600</v>
      </c>
      <c r="V64" s="36"/>
      <c r="W64" s="94"/>
      <c r="X64" s="62"/>
      <c r="Y64" s="200">
        <v>618</v>
      </c>
      <c r="Z64" s="62"/>
      <c r="AA64" s="94"/>
    </row>
    <row r="65" spans="1:27" x14ac:dyDescent="0.3">
      <c r="A65" s="83" t="s">
        <v>57</v>
      </c>
      <c r="B65" s="95" t="s">
        <v>197</v>
      </c>
      <c r="C65" s="95" t="s">
        <v>198</v>
      </c>
      <c r="D65" s="85">
        <f>H65/U65</f>
        <v>0.75</v>
      </c>
      <c r="E65" s="96">
        <v>609</v>
      </c>
      <c r="F65" s="85">
        <f>E65/800</f>
        <v>0.76124999999999998</v>
      </c>
      <c r="G65" s="9"/>
      <c r="H65" s="26">
        <f>SUM(J65,L65,N65,P65,R65,T65)</f>
        <v>750</v>
      </c>
      <c r="I65" s="23"/>
      <c r="J65" s="89">
        <v>158</v>
      </c>
      <c r="K65" s="23"/>
      <c r="L65" s="89">
        <v>155</v>
      </c>
      <c r="M65" s="23"/>
      <c r="N65" s="90">
        <v>141</v>
      </c>
      <c r="O65" s="23"/>
      <c r="P65" s="89">
        <v>148</v>
      </c>
      <c r="Q65" s="23"/>
      <c r="R65" s="89">
        <v>148</v>
      </c>
      <c r="S65" s="23"/>
      <c r="T65" s="203" t="s">
        <v>281</v>
      </c>
      <c r="U65" s="81">
        <v>1000</v>
      </c>
      <c r="V65" s="36"/>
      <c r="W65" s="94"/>
      <c r="X65" s="62"/>
      <c r="Y65" s="200">
        <v>609</v>
      </c>
      <c r="Z65" s="62"/>
      <c r="AA65" s="94"/>
    </row>
    <row r="66" spans="1:27" x14ac:dyDescent="0.3">
      <c r="A66" s="83" t="s">
        <v>58</v>
      </c>
      <c r="B66" s="95" t="s">
        <v>92</v>
      </c>
      <c r="C66" s="95" t="s">
        <v>41</v>
      </c>
      <c r="D66" s="85">
        <f>H66/U66</f>
        <v>0.92500000000000004</v>
      </c>
      <c r="E66" s="96">
        <v>571</v>
      </c>
      <c r="F66" s="85">
        <f>E66/800</f>
        <v>0.71375</v>
      </c>
      <c r="G66" s="9"/>
      <c r="H66" s="26">
        <f>SUM(J66,L66,N66,P66,R66,T66)</f>
        <v>740</v>
      </c>
      <c r="I66" s="23"/>
      <c r="J66" s="89">
        <v>146</v>
      </c>
      <c r="K66" s="23"/>
      <c r="L66" s="90">
        <v>136</v>
      </c>
      <c r="M66" s="23"/>
      <c r="N66" s="89">
        <v>148</v>
      </c>
      <c r="O66" s="23"/>
      <c r="P66" s="89">
        <v>141</v>
      </c>
      <c r="Q66" s="23"/>
      <c r="R66" s="188" t="s">
        <v>281</v>
      </c>
      <c r="S66" s="23"/>
      <c r="T66" s="100">
        <v>169</v>
      </c>
      <c r="U66" s="81">
        <v>800</v>
      </c>
      <c r="V66" s="62"/>
      <c r="W66" s="94"/>
      <c r="X66" s="62"/>
      <c r="Y66" s="200">
        <v>604</v>
      </c>
      <c r="Z66" s="62"/>
      <c r="AA66" s="94"/>
    </row>
    <row r="67" spans="1:27" x14ac:dyDescent="0.3">
      <c r="A67" s="83" t="s">
        <v>59</v>
      </c>
      <c r="B67" s="84" t="s">
        <v>142</v>
      </c>
      <c r="C67" s="84" t="s">
        <v>182</v>
      </c>
      <c r="D67" s="85">
        <f>H67/U67</f>
        <v>0.75249999999999995</v>
      </c>
      <c r="E67" s="86">
        <v>602</v>
      </c>
      <c r="F67" s="85">
        <f>E67/800</f>
        <v>0.75249999999999995</v>
      </c>
      <c r="G67" s="62"/>
      <c r="H67" s="26">
        <f>SUM(J67,L67,N67,P67,R67,T67)</f>
        <v>602</v>
      </c>
      <c r="I67" s="62"/>
      <c r="J67" s="194" t="s">
        <v>281</v>
      </c>
      <c r="K67" s="62"/>
      <c r="L67" s="89">
        <v>156</v>
      </c>
      <c r="M67" s="62"/>
      <c r="N67" s="89">
        <v>152</v>
      </c>
      <c r="O67" s="62"/>
      <c r="P67" s="89">
        <v>141</v>
      </c>
      <c r="Q67" s="62"/>
      <c r="R67" s="89">
        <v>153</v>
      </c>
      <c r="S67" s="62"/>
      <c r="T67" s="189" t="s">
        <v>281</v>
      </c>
      <c r="U67" s="81">
        <v>800</v>
      </c>
      <c r="V67" s="62"/>
      <c r="W67" s="94"/>
      <c r="X67" s="62"/>
      <c r="Y67" s="200">
        <v>602</v>
      </c>
      <c r="Z67" s="62"/>
      <c r="AA67" s="94"/>
    </row>
    <row r="68" spans="1:27" x14ac:dyDescent="0.3">
      <c r="A68" s="83" t="s">
        <v>60</v>
      </c>
      <c r="B68" s="95" t="s">
        <v>84</v>
      </c>
      <c r="C68" s="95" t="s">
        <v>254</v>
      </c>
      <c r="D68" s="85">
        <f>H68/U68</f>
        <v>0.61899999999999999</v>
      </c>
      <c r="E68" s="96">
        <v>504</v>
      </c>
      <c r="F68" s="85">
        <f>E68/800</f>
        <v>0.63</v>
      </c>
      <c r="G68" s="9"/>
      <c r="H68" s="26">
        <f>SUM(J68,L68,N68,P68,R68,T68)</f>
        <v>619</v>
      </c>
      <c r="I68" s="23"/>
      <c r="J68" s="89">
        <v>119</v>
      </c>
      <c r="K68" s="23"/>
      <c r="L68" s="89">
        <v>120</v>
      </c>
      <c r="M68" s="23"/>
      <c r="N68" s="89">
        <v>124</v>
      </c>
      <c r="O68" s="23"/>
      <c r="P68" s="90">
        <v>115</v>
      </c>
      <c r="Q68" s="23"/>
      <c r="R68" s="89">
        <v>141</v>
      </c>
      <c r="S68" s="23"/>
      <c r="T68" s="203" t="s">
        <v>281</v>
      </c>
      <c r="U68" s="81">
        <v>1000</v>
      </c>
      <c r="V68" s="36"/>
      <c r="W68" s="94"/>
      <c r="X68" s="62"/>
      <c r="Y68" s="200">
        <v>504</v>
      </c>
      <c r="Z68" s="62"/>
      <c r="AA68" s="94"/>
    </row>
  </sheetData>
  <sortState ref="B62:Y68">
    <sortCondition descending="1" ref="Y62:Y68"/>
  </sortState>
  <mergeCells count="2">
    <mergeCell ref="A1:C1"/>
    <mergeCell ref="D1:T1"/>
  </mergeCells>
  <pageMargins left="0.7" right="0.7" top="0.75" bottom="0.75" header="0.3" footer="0.3"/>
  <pageSetup scale="54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D97"/>
  <sheetViews>
    <sheetView zoomScale="80" zoomScaleNormal="80" workbookViewId="0">
      <selection activeCell="AE19" sqref="AE19"/>
    </sheetView>
  </sheetViews>
  <sheetFormatPr defaultColWidth="9.140625" defaultRowHeight="18.75" x14ac:dyDescent="0.3"/>
  <cols>
    <col min="1" max="1" width="17.42578125" style="19" customWidth="1"/>
    <col min="2" max="2" width="14.42578125" style="19" customWidth="1"/>
    <col min="3" max="3" width="17.42578125" style="19" customWidth="1"/>
    <col min="4" max="4" width="13.42578125" style="24" hidden="1" customWidth="1"/>
    <col min="5" max="5" width="13.42578125" style="12" hidden="1" customWidth="1"/>
    <col min="6" max="6" width="13.42578125" style="24" hidden="1" customWidth="1"/>
    <col min="7" max="7" width="2.85546875" style="19" customWidth="1"/>
    <col min="8" max="8" width="13.42578125" style="31" hidden="1" customWidth="1"/>
    <col min="9" max="9" width="2.85546875" style="19" hidden="1" customWidth="1"/>
    <col min="10" max="10" width="11.7109375" style="19" customWidth="1"/>
    <col min="11" max="11" width="2.85546875" style="19" customWidth="1"/>
    <col min="12" max="12" width="11.7109375" style="19" customWidth="1"/>
    <col min="13" max="13" width="2.85546875" style="19" customWidth="1"/>
    <col min="14" max="14" width="11.85546875" style="24" customWidth="1"/>
    <col min="15" max="15" width="2.85546875" style="19" customWidth="1"/>
    <col min="16" max="16" width="11.7109375" style="24" customWidth="1"/>
    <col min="17" max="17" width="2.85546875" style="19" customWidth="1"/>
    <col min="18" max="18" width="11.7109375" style="19" customWidth="1"/>
    <col min="19" max="19" width="2.85546875" style="19" customWidth="1"/>
    <col min="20" max="20" width="11.140625" style="12" customWidth="1"/>
    <col min="21" max="21" width="9.140625" style="19" hidden="1" customWidth="1"/>
    <col min="22" max="22" width="2.85546875" style="19" customWidth="1"/>
    <col min="23" max="23" width="20.5703125" style="19" hidden="1" customWidth="1"/>
    <col min="24" max="24" width="2.85546875" style="19" hidden="1" customWidth="1"/>
    <col min="25" max="25" width="15.42578125" style="19" customWidth="1"/>
    <col min="26" max="26" width="2.85546875" style="19" customWidth="1"/>
    <col min="27" max="27" width="9.140625" style="19" hidden="1" customWidth="1"/>
    <col min="28" max="29" width="9.140625" style="19" customWidth="1"/>
    <col min="30" max="16384" width="9.140625" style="19"/>
  </cols>
  <sheetData>
    <row r="1" spans="1:30" ht="33.75" customHeight="1" x14ac:dyDescent="0.25">
      <c r="A1" s="175" t="s">
        <v>274</v>
      </c>
      <c r="B1" s="175"/>
      <c r="C1" s="175"/>
      <c r="D1" s="176" t="s">
        <v>280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77"/>
      <c r="V1" s="77"/>
      <c r="W1" s="77"/>
      <c r="X1" s="77"/>
      <c r="Y1" s="77"/>
      <c r="Z1" s="77"/>
      <c r="AA1" s="77"/>
    </row>
    <row r="2" spans="1:30" ht="15.75" customHeight="1" x14ac:dyDescent="0.3">
      <c r="B2" s="1"/>
      <c r="C2" s="1"/>
      <c r="D2" s="1" t="s">
        <v>10</v>
      </c>
      <c r="E2" s="1" t="s">
        <v>277</v>
      </c>
      <c r="F2" s="1" t="s">
        <v>276</v>
      </c>
      <c r="G2" s="2"/>
      <c r="H2" s="3" t="s">
        <v>6</v>
      </c>
      <c r="I2" s="2"/>
      <c r="J2" s="1" t="s">
        <v>3</v>
      </c>
      <c r="K2" s="2"/>
      <c r="L2" s="1" t="s">
        <v>4</v>
      </c>
      <c r="M2" s="2"/>
      <c r="N2" s="1" t="s">
        <v>5</v>
      </c>
      <c r="O2" s="2"/>
      <c r="P2" s="1" t="s">
        <v>7</v>
      </c>
      <c r="Q2" s="2"/>
      <c r="R2" s="22" t="s">
        <v>8</v>
      </c>
      <c r="S2" s="2"/>
      <c r="T2" s="54" t="s">
        <v>71</v>
      </c>
      <c r="U2" s="13"/>
      <c r="V2" s="14"/>
      <c r="W2" s="48"/>
      <c r="X2" s="14"/>
      <c r="Y2" s="155" t="s">
        <v>278</v>
      </c>
      <c r="Z2" s="14"/>
      <c r="AA2" s="48"/>
    </row>
    <row r="3" spans="1:30" ht="19.5" thickBot="1" x14ac:dyDescent="0.35">
      <c r="A3" s="33"/>
      <c r="B3" s="4"/>
      <c r="C3" s="4"/>
      <c r="D3" s="7" t="s">
        <v>9</v>
      </c>
      <c r="E3" s="7" t="s">
        <v>261</v>
      </c>
      <c r="F3" s="7" t="s">
        <v>9</v>
      </c>
      <c r="G3" s="9"/>
      <c r="H3" s="80" t="s">
        <v>115</v>
      </c>
      <c r="I3" s="10"/>
      <c r="J3" s="7" t="s">
        <v>0</v>
      </c>
      <c r="K3" s="10"/>
      <c r="L3" s="7" t="s">
        <v>1</v>
      </c>
      <c r="M3" s="10"/>
      <c r="N3" s="7" t="s">
        <v>2</v>
      </c>
      <c r="O3" s="10"/>
      <c r="P3" s="7" t="s">
        <v>2</v>
      </c>
      <c r="Q3" s="10"/>
      <c r="R3" s="7" t="s">
        <v>1</v>
      </c>
      <c r="S3" s="23"/>
      <c r="T3" s="55" t="s">
        <v>0</v>
      </c>
      <c r="U3" s="27"/>
      <c r="V3" s="9"/>
      <c r="W3" s="112" t="s">
        <v>14</v>
      </c>
      <c r="X3" s="37"/>
      <c r="Y3" s="46" t="s">
        <v>15</v>
      </c>
      <c r="Z3" s="37"/>
      <c r="AA3" s="157" t="s">
        <v>13</v>
      </c>
      <c r="AB3" s="43"/>
    </row>
    <row r="4" spans="1:30" ht="24" thickTop="1" x14ac:dyDescent="0.35">
      <c r="A4" s="195" t="s">
        <v>183</v>
      </c>
      <c r="B4" s="151" t="s">
        <v>52</v>
      </c>
      <c r="C4" s="151" t="s">
        <v>17</v>
      </c>
      <c r="D4" s="103">
        <f>H4/U4</f>
        <v>1.1080000000000001</v>
      </c>
      <c r="E4" s="152">
        <v>374</v>
      </c>
      <c r="F4" s="103">
        <f>E4/400</f>
        <v>0.93500000000000005</v>
      </c>
      <c r="G4" s="9"/>
      <c r="H4" s="26">
        <f>SUM(J4,L4,N4, P4,R4,T4)</f>
        <v>554</v>
      </c>
      <c r="I4" s="9"/>
      <c r="J4" s="109">
        <v>95</v>
      </c>
      <c r="K4" s="23"/>
      <c r="L4" s="111">
        <v>89</v>
      </c>
      <c r="M4" s="23"/>
      <c r="N4" s="104">
        <v>93</v>
      </c>
      <c r="O4" s="23"/>
      <c r="P4" s="104">
        <v>94</v>
      </c>
      <c r="Q4" s="191"/>
      <c r="R4" s="104">
        <v>92</v>
      </c>
      <c r="S4" s="23"/>
      <c r="T4" s="186">
        <v>91</v>
      </c>
      <c r="U4" s="20">
        <v>500</v>
      </c>
      <c r="V4" s="23"/>
      <c r="W4" s="113"/>
      <c r="X4" s="23"/>
      <c r="Y4" s="199">
        <v>374</v>
      </c>
      <c r="Z4" s="23"/>
      <c r="AA4" s="156"/>
    </row>
    <row r="5" spans="1:30" ht="23.25" x14ac:dyDescent="0.35">
      <c r="A5" s="196" t="s">
        <v>184</v>
      </c>
      <c r="B5" s="84" t="s">
        <v>69</v>
      </c>
      <c r="C5" s="84" t="s">
        <v>208</v>
      </c>
      <c r="D5" s="85">
        <f>H5/U5</f>
        <v>0.93</v>
      </c>
      <c r="E5" s="96">
        <v>372</v>
      </c>
      <c r="F5" s="85">
        <f>E5/400</f>
        <v>0.93</v>
      </c>
      <c r="G5" s="9"/>
      <c r="H5" s="26">
        <f>SUM(J5,L5,N5, P5,R5,T5)</f>
        <v>372</v>
      </c>
      <c r="I5" s="9"/>
      <c r="J5" s="100">
        <v>91</v>
      </c>
      <c r="K5" s="23"/>
      <c r="L5" s="89">
        <v>93</v>
      </c>
      <c r="M5" s="23"/>
      <c r="N5" s="91"/>
      <c r="O5" s="23"/>
      <c r="P5" s="91">
        <v>97</v>
      </c>
      <c r="Q5" s="23"/>
      <c r="R5" s="91">
        <v>91</v>
      </c>
      <c r="S5" s="23"/>
      <c r="T5" s="187" t="s">
        <v>281</v>
      </c>
      <c r="U5" s="20">
        <v>400</v>
      </c>
      <c r="V5" s="23"/>
      <c r="W5" s="113"/>
      <c r="X5" s="23"/>
      <c r="Y5" s="200">
        <v>372</v>
      </c>
      <c r="Z5" s="23"/>
      <c r="AA5" s="113"/>
    </row>
    <row r="6" spans="1:30" x14ac:dyDescent="0.3">
      <c r="A6" s="72" t="s">
        <v>240</v>
      </c>
      <c r="B6" s="9"/>
      <c r="C6" s="9"/>
      <c r="D6" s="73"/>
      <c r="E6" s="150"/>
      <c r="F6" s="73"/>
      <c r="G6" s="9"/>
      <c r="H6" s="23"/>
      <c r="I6" s="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91"/>
      <c r="Z6" s="23"/>
      <c r="AA6" s="23"/>
    </row>
    <row r="7" spans="1:30" ht="23.25" x14ac:dyDescent="0.35">
      <c r="A7" s="196" t="s">
        <v>54</v>
      </c>
      <c r="B7" s="84" t="s">
        <v>147</v>
      </c>
      <c r="C7" s="84" t="s">
        <v>148</v>
      </c>
      <c r="D7" s="85">
        <f>H7/U7</f>
        <v>1.036</v>
      </c>
      <c r="E7" s="96">
        <v>362</v>
      </c>
      <c r="F7" s="85">
        <f>E7/400</f>
        <v>0.90500000000000003</v>
      </c>
      <c r="G7" s="9"/>
      <c r="H7" s="26">
        <f>SUM(J7,L7,N7, P7,R7,T7)</f>
        <v>518</v>
      </c>
      <c r="I7" s="9"/>
      <c r="J7" s="100">
        <v>90</v>
      </c>
      <c r="K7" s="23"/>
      <c r="L7" s="90">
        <v>79</v>
      </c>
      <c r="M7" s="23"/>
      <c r="N7" s="89">
        <v>90</v>
      </c>
      <c r="O7" s="23"/>
      <c r="P7" s="89">
        <v>94</v>
      </c>
      <c r="Q7" s="191"/>
      <c r="R7" s="89">
        <v>88</v>
      </c>
      <c r="S7" s="23"/>
      <c r="T7" s="114">
        <v>77</v>
      </c>
      <c r="U7" s="20">
        <v>500</v>
      </c>
      <c r="V7" s="23"/>
      <c r="W7" s="113"/>
      <c r="X7" s="23"/>
      <c r="Y7" s="200">
        <v>362</v>
      </c>
      <c r="Z7" s="23"/>
      <c r="AA7" s="113"/>
    </row>
    <row r="8" spans="1:30" ht="23.25" x14ac:dyDescent="0.35">
      <c r="A8" s="196" t="s">
        <v>55</v>
      </c>
      <c r="B8" s="84" t="s">
        <v>153</v>
      </c>
      <c r="C8" s="84" t="s">
        <v>234</v>
      </c>
      <c r="D8" s="85">
        <f>H8/U8</f>
        <v>1.125</v>
      </c>
      <c r="E8" s="86">
        <v>361</v>
      </c>
      <c r="F8" s="85">
        <f>E8/400</f>
        <v>0.90249999999999997</v>
      </c>
      <c r="G8" s="9"/>
      <c r="H8" s="26">
        <f>SUM(J8,L8,N8, P8,R8,T8)</f>
        <v>450</v>
      </c>
      <c r="I8" s="9"/>
      <c r="J8" s="100">
        <v>89</v>
      </c>
      <c r="K8" s="23"/>
      <c r="L8" s="89">
        <v>89</v>
      </c>
      <c r="M8" s="23"/>
      <c r="N8" s="90">
        <v>88</v>
      </c>
      <c r="O8" s="23"/>
      <c r="P8" s="89">
        <v>95</v>
      </c>
      <c r="Q8" s="23"/>
      <c r="R8" s="188" t="s">
        <v>281</v>
      </c>
      <c r="S8" s="23"/>
      <c r="T8" s="100">
        <v>89</v>
      </c>
      <c r="U8" s="20">
        <v>400</v>
      </c>
      <c r="V8" s="23"/>
      <c r="W8" s="113"/>
      <c r="X8" s="23"/>
      <c r="Y8" s="200">
        <v>362</v>
      </c>
      <c r="Z8" s="23"/>
      <c r="AA8" s="113"/>
      <c r="AD8" s="101"/>
    </row>
    <row r="9" spans="1:30" x14ac:dyDescent="0.3">
      <c r="A9" s="83" t="s">
        <v>56</v>
      </c>
      <c r="B9" s="95" t="s">
        <v>124</v>
      </c>
      <c r="C9" s="95" t="s">
        <v>132</v>
      </c>
      <c r="D9" s="85">
        <f>H9/U9</f>
        <v>1.016</v>
      </c>
      <c r="E9" s="96">
        <v>352</v>
      </c>
      <c r="F9" s="85">
        <f>E9/400</f>
        <v>0.88</v>
      </c>
      <c r="G9" s="9"/>
      <c r="H9" s="26">
        <f>SUM(J9,L9,N9, P9,R9,T9)</f>
        <v>508</v>
      </c>
      <c r="I9" s="9"/>
      <c r="J9" s="90">
        <v>77</v>
      </c>
      <c r="K9" s="23"/>
      <c r="L9" s="89">
        <v>83</v>
      </c>
      <c r="M9" s="23"/>
      <c r="N9" s="89">
        <v>88</v>
      </c>
      <c r="O9" s="23"/>
      <c r="P9" s="89">
        <v>91</v>
      </c>
      <c r="Q9" s="191"/>
      <c r="R9" s="89">
        <v>90</v>
      </c>
      <c r="S9" s="23"/>
      <c r="T9" s="114">
        <v>79</v>
      </c>
      <c r="U9" s="20">
        <v>500</v>
      </c>
      <c r="V9" s="23"/>
      <c r="W9" s="113"/>
      <c r="X9" s="23"/>
      <c r="Y9" s="200">
        <v>352</v>
      </c>
      <c r="Z9" s="23"/>
      <c r="AA9" s="113"/>
    </row>
    <row r="10" spans="1:30" x14ac:dyDescent="0.3">
      <c r="A10" s="83" t="s">
        <v>57</v>
      </c>
      <c r="B10" s="84" t="s">
        <v>226</v>
      </c>
      <c r="C10" s="84" t="s">
        <v>227</v>
      </c>
      <c r="D10" s="85">
        <f>H10/U10</f>
        <v>1.0649999999999999</v>
      </c>
      <c r="E10" s="96">
        <v>345</v>
      </c>
      <c r="F10" s="85">
        <f>E10/400</f>
        <v>0.86250000000000004</v>
      </c>
      <c r="G10" s="9"/>
      <c r="H10" s="26">
        <f>SUM(J10,L10,N10, P10,R10,T10)</f>
        <v>426</v>
      </c>
      <c r="I10" s="9"/>
      <c r="J10" s="89">
        <v>86</v>
      </c>
      <c r="K10" s="23"/>
      <c r="L10" s="89">
        <v>87</v>
      </c>
      <c r="M10" s="23"/>
      <c r="N10" s="188" t="s">
        <v>281</v>
      </c>
      <c r="O10" s="23"/>
      <c r="P10" s="89">
        <v>97</v>
      </c>
      <c r="Q10" s="23"/>
      <c r="R10" s="91">
        <v>75</v>
      </c>
      <c r="S10" s="23"/>
      <c r="T10" s="100">
        <v>81</v>
      </c>
      <c r="U10" s="20">
        <v>400</v>
      </c>
      <c r="V10" s="23"/>
      <c r="W10" s="113"/>
      <c r="X10" s="23"/>
      <c r="Y10" s="200">
        <v>351</v>
      </c>
      <c r="Z10" s="23"/>
      <c r="AA10" s="113"/>
    </row>
    <row r="11" spans="1:30" x14ac:dyDescent="0.3">
      <c r="A11" s="83" t="s">
        <v>58</v>
      </c>
      <c r="B11" s="84" t="s">
        <v>136</v>
      </c>
      <c r="C11" s="84" t="s">
        <v>137</v>
      </c>
      <c r="D11" s="85">
        <f>H11/U11</f>
        <v>1.026</v>
      </c>
      <c r="E11" s="96">
        <v>348</v>
      </c>
      <c r="F11" s="85">
        <f>E11/400</f>
        <v>0.87</v>
      </c>
      <c r="G11" s="37"/>
      <c r="H11" s="26">
        <f>SUM(J11,L11,N11, P11,R11,T11)</f>
        <v>513</v>
      </c>
      <c r="I11" s="23"/>
      <c r="J11" s="89">
        <v>87</v>
      </c>
      <c r="K11" s="23"/>
      <c r="L11" s="90">
        <v>82</v>
      </c>
      <c r="M11" s="23"/>
      <c r="N11" s="89">
        <v>84</v>
      </c>
      <c r="O11" s="23"/>
      <c r="P11" s="89">
        <v>93</v>
      </c>
      <c r="Q11" s="191"/>
      <c r="R11" s="89">
        <v>84</v>
      </c>
      <c r="S11" s="23"/>
      <c r="T11" s="92">
        <v>83</v>
      </c>
      <c r="U11" s="20">
        <v>500</v>
      </c>
      <c r="V11" s="23"/>
      <c r="W11" s="113"/>
      <c r="X11" s="23"/>
      <c r="Y11" s="200">
        <v>348</v>
      </c>
      <c r="Z11" s="23"/>
      <c r="AA11" s="113"/>
    </row>
    <row r="12" spans="1:30" x14ac:dyDescent="0.3">
      <c r="A12" s="83" t="s">
        <v>59</v>
      </c>
      <c r="B12" s="84" t="s">
        <v>155</v>
      </c>
      <c r="C12" s="84" t="s">
        <v>180</v>
      </c>
      <c r="D12" s="85">
        <f>H12/U12</f>
        <v>1.06</v>
      </c>
      <c r="E12" s="96">
        <v>344</v>
      </c>
      <c r="F12" s="85">
        <f>E12/400</f>
        <v>0.86</v>
      </c>
      <c r="G12" s="9"/>
      <c r="H12" s="26">
        <f>SUM(J12,L12,N12, P12,R12,T12)</f>
        <v>424</v>
      </c>
      <c r="I12" s="23"/>
      <c r="J12" s="89">
        <v>82</v>
      </c>
      <c r="K12" s="191"/>
      <c r="L12" s="89">
        <v>82</v>
      </c>
      <c r="M12" s="191"/>
      <c r="N12" s="89">
        <v>88</v>
      </c>
      <c r="O12" s="191"/>
      <c r="P12" s="89">
        <v>92</v>
      </c>
      <c r="Q12" s="23"/>
      <c r="R12" s="188" t="s">
        <v>281</v>
      </c>
      <c r="S12" s="23"/>
      <c r="T12" s="114">
        <v>80</v>
      </c>
      <c r="U12" s="20">
        <v>400</v>
      </c>
      <c r="V12" s="23"/>
      <c r="W12" s="113"/>
      <c r="X12" s="23"/>
      <c r="Y12" s="200">
        <v>344</v>
      </c>
      <c r="Z12" s="23"/>
      <c r="AA12" s="113"/>
    </row>
    <row r="13" spans="1:30" x14ac:dyDescent="0.3">
      <c r="A13" s="83" t="s">
        <v>60</v>
      </c>
      <c r="B13" s="84" t="s">
        <v>53</v>
      </c>
      <c r="C13" s="84" t="s">
        <v>18</v>
      </c>
      <c r="D13" s="85">
        <f>H13/U13</f>
        <v>0.98399999999999999</v>
      </c>
      <c r="E13" s="96">
        <v>343</v>
      </c>
      <c r="F13" s="85">
        <f>E13/400</f>
        <v>0.85750000000000004</v>
      </c>
      <c r="G13" s="9"/>
      <c r="H13" s="26">
        <f>SUM(J13,L13,N13, P13,R13,T13)</f>
        <v>492</v>
      </c>
      <c r="I13" s="23"/>
      <c r="J13" s="89">
        <v>90</v>
      </c>
      <c r="K13" s="23"/>
      <c r="L13" s="89">
        <v>83</v>
      </c>
      <c r="M13" s="23"/>
      <c r="N13" s="89">
        <v>82</v>
      </c>
      <c r="O13" s="191"/>
      <c r="P13" s="89">
        <v>88</v>
      </c>
      <c r="Q13" s="23"/>
      <c r="R13" s="90">
        <v>70</v>
      </c>
      <c r="S13" s="190"/>
      <c r="T13" s="114">
        <v>79</v>
      </c>
      <c r="U13" s="20">
        <v>500</v>
      </c>
      <c r="V13" s="23"/>
      <c r="W13" s="113"/>
      <c r="X13" s="23"/>
      <c r="Y13" s="200">
        <v>343</v>
      </c>
      <c r="Z13" s="23"/>
      <c r="AA13" s="113"/>
    </row>
    <row r="14" spans="1:30" x14ac:dyDescent="0.3">
      <c r="A14" s="83" t="s">
        <v>61</v>
      </c>
      <c r="B14" s="84" t="s">
        <v>157</v>
      </c>
      <c r="C14" s="84" t="s">
        <v>34</v>
      </c>
      <c r="D14" s="85">
        <f>H14/U14</f>
        <v>1.04</v>
      </c>
      <c r="E14" s="96">
        <v>342</v>
      </c>
      <c r="F14" s="85">
        <f>E14/400</f>
        <v>0.85499999999999998</v>
      </c>
      <c r="G14" s="9"/>
      <c r="H14" s="26">
        <f>SUM(J14,L14,N14, P14,R14,T14)</f>
        <v>416</v>
      </c>
      <c r="I14" s="9"/>
      <c r="J14" s="89">
        <v>78</v>
      </c>
      <c r="K14" s="23"/>
      <c r="L14" s="188" t="s">
        <v>281</v>
      </c>
      <c r="M14" s="23"/>
      <c r="N14" s="89">
        <v>90</v>
      </c>
      <c r="O14" s="23"/>
      <c r="P14" s="89">
        <v>89</v>
      </c>
      <c r="Q14" s="191"/>
      <c r="R14" s="89">
        <v>85</v>
      </c>
      <c r="S14" s="23"/>
      <c r="T14" s="114">
        <v>74</v>
      </c>
      <c r="U14" s="20">
        <v>400</v>
      </c>
      <c r="V14" s="23"/>
      <c r="W14" s="113"/>
      <c r="X14" s="23"/>
      <c r="Y14" s="200">
        <v>342</v>
      </c>
      <c r="Z14" s="23"/>
      <c r="AA14" s="113"/>
    </row>
    <row r="15" spans="1:30" x14ac:dyDescent="0.3">
      <c r="A15" s="83" t="s">
        <v>62</v>
      </c>
      <c r="B15" s="84" t="s">
        <v>44</v>
      </c>
      <c r="C15" s="84" t="s">
        <v>22</v>
      </c>
      <c r="D15" s="85">
        <f>H15/U15</f>
        <v>0.85</v>
      </c>
      <c r="E15" s="96">
        <v>340</v>
      </c>
      <c r="F15" s="85">
        <f>E15/400</f>
        <v>0.85</v>
      </c>
      <c r="G15" s="9"/>
      <c r="H15" s="26">
        <f>SUM(J15,L15,N15, P15,R15,T15)</f>
        <v>340</v>
      </c>
      <c r="I15" s="9"/>
      <c r="J15" s="100">
        <v>89</v>
      </c>
      <c r="K15" s="23"/>
      <c r="L15" s="89">
        <v>81</v>
      </c>
      <c r="M15" s="191"/>
      <c r="N15" s="89">
        <v>82</v>
      </c>
      <c r="O15" s="191"/>
      <c r="P15" s="89">
        <v>88</v>
      </c>
      <c r="Q15" s="23"/>
      <c r="R15" s="188" t="s">
        <v>281</v>
      </c>
      <c r="S15" s="23"/>
      <c r="T15" s="187" t="s">
        <v>281</v>
      </c>
      <c r="U15" s="20">
        <v>400</v>
      </c>
      <c r="V15" s="23"/>
      <c r="W15" s="113"/>
      <c r="X15" s="23"/>
      <c r="Y15" s="200">
        <v>340</v>
      </c>
      <c r="Z15" s="23"/>
      <c r="AA15" s="113"/>
    </row>
    <row r="16" spans="1:30" x14ac:dyDescent="0.3">
      <c r="A16" s="83" t="s">
        <v>63</v>
      </c>
      <c r="B16" s="84" t="s">
        <v>140</v>
      </c>
      <c r="C16" s="84" t="s">
        <v>169</v>
      </c>
      <c r="D16" s="85">
        <f>H16/U16</f>
        <v>0.94</v>
      </c>
      <c r="E16" s="96">
        <v>329</v>
      </c>
      <c r="F16" s="85">
        <f>E16/400</f>
        <v>0.82250000000000001</v>
      </c>
      <c r="G16" s="9"/>
      <c r="H16" s="26">
        <f>SUM(J16,L16,N16, P16,R16,T16)</f>
        <v>470</v>
      </c>
      <c r="I16" s="9"/>
      <c r="J16" s="100">
        <v>92</v>
      </c>
      <c r="K16" s="23"/>
      <c r="L16" s="89">
        <v>78</v>
      </c>
      <c r="M16" s="23"/>
      <c r="N16" s="90">
        <v>69</v>
      </c>
      <c r="O16" s="23"/>
      <c r="P16" s="89">
        <v>79</v>
      </c>
      <c r="Q16" s="191"/>
      <c r="R16" s="89">
        <v>80</v>
      </c>
      <c r="S16" s="23"/>
      <c r="T16" s="114">
        <v>72</v>
      </c>
      <c r="U16" s="20">
        <v>500</v>
      </c>
      <c r="V16" s="23"/>
      <c r="W16" s="113"/>
      <c r="X16" s="23"/>
      <c r="Y16" s="200">
        <v>329</v>
      </c>
      <c r="Z16" s="23"/>
      <c r="AA16" s="113"/>
    </row>
    <row r="17" spans="1:27" x14ac:dyDescent="0.3">
      <c r="A17" s="83" t="s">
        <v>64</v>
      </c>
      <c r="B17" s="84" t="s">
        <v>47</v>
      </c>
      <c r="C17" s="84" t="s">
        <v>32</v>
      </c>
      <c r="D17" s="85">
        <f>H17/U17</f>
        <v>0.81499999999999995</v>
      </c>
      <c r="E17" s="96">
        <v>326</v>
      </c>
      <c r="F17" s="85">
        <f>E17/400</f>
        <v>0.81499999999999995</v>
      </c>
      <c r="G17" s="9"/>
      <c r="H17" s="26">
        <f>SUM(J17,L17,N17, P17,R17,T17)</f>
        <v>326</v>
      </c>
      <c r="I17" s="9"/>
      <c r="J17" s="100">
        <v>79</v>
      </c>
      <c r="K17" s="23"/>
      <c r="L17" s="89">
        <v>80</v>
      </c>
      <c r="M17" s="23"/>
      <c r="N17" s="89">
        <v>93</v>
      </c>
      <c r="O17" s="23"/>
      <c r="P17" s="188" t="s">
        <v>281</v>
      </c>
      <c r="Q17" s="23"/>
      <c r="R17" s="89">
        <v>74</v>
      </c>
      <c r="S17" s="23"/>
      <c r="T17" s="187" t="s">
        <v>281</v>
      </c>
      <c r="U17" s="20">
        <v>400</v>
      </c>
      <c r="V17" s="23"/>
      <c r="W17" s="113"/>
      <c r="X17" s="23"/>
      <c r="Y17" s="200">
        <v>326</v>
      </c>
      <c r="Z17" s="23"/>
      <c r="AA17" s="113"/>
    </row>
    <row r="18" spans="1:27" x14ac:dyDescent="0.3">
      <c r="A18" s="72" t="s">
        <v>248</v>
      </c>
      <c r="B18" s="9"/>
      <c r="C18" s="9"/>
      <c r="D18" s="73"/>
      <c r="E18" s="150"/>
      <c r="F18" s="73"/>
      <c r="G18" s="9"/>
      <c r="H18" s="23"/>
      <c r="I18" s="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0"/>
      <c r="V18" s="23"/>
      <c r="W18" s="23"/>
      <c r="X18" s="23"/>
      <c r="Y18" s="191"/>
      <c r="Z18" s="23"/>
      <c r="AA18" s="23"/>
    </row>
    <row r="19" spans="1:27" ht="23.25" x14ac:dyDescent="0.35">
      <c r="A19" s="196" t="s">
        <v>54</v>
      </c>
      <c r="B19" s="84" t="s">
        <v>229</v>
      </c>
      <c r="C19" s="84" t="s">
        <v>228</v>
      </c>
      <c r="D19" s="85">
        <f>H19/U19</f>
        <v>0.97</v>
      </c>
      <c r="E19" s="96">
        <v>338</v>
      </c>
      <c r="F19" s="85">
        <f>E19/400</f>
        <v>0.84499999999999997</v>
      </c>
      <c r="G19" s="9"/>
      <c r="H19" s="26">
        <f>SUM(J19,L19,N19, P19,R19,T19)</f>
        <v>485</v>
      </c>
      <c r="I19" s="9"/>
      <c r="J19" s="100">
        <v>76</v>
      </c>
      <c r="K19" s="23"/>
      <c r="L19" s="90">
        <v>72</v>
      </c>
      <c r="M19" s="23"/>
      <c r="N19" s="89">
        <v>82</v>
      </c>
      <c r="O19" s="23"/>
      <c r="P19" s="89">
        <v>95</v>
      </c>
      <c r="Q19" s="191"/>
      <c r="R19" s="89">
        <v>85</v>
      </c>
      <c r="S19" s="23"/>
      <c r="T19" s="92">
        <v>75</v>
      </c>
      <c r="U19" s="20">
        <v>500</v>
      </c>
      <c r="V19" s="23"/>
      <c r="W19" s="39"/>
      <c r="X19" s="23"/>
      <c r="Y19" s="200">
        <v>338</v>
      </c>
      <c r="Z19" s="23"/>
      <c r="AA19" s="113"/>
    </row>
    <row r="20" spans="1:27" ht="23.25" x14ac:dyDescent="0.35">
      <c r="A20" s="196" t="s">
        <v>55</v>
      </c>
      <c r="B20" s="84" t="s">
        <v>83</v>
      </c>
      <c r="C20" s="84" t="s">
        <v>128</v>
      </c>
      <c r="D20" s="85">
        <f>H20/U20</f>
        <v>1.0225</v>
      </c>
      <c r="E20" s="96">
        <v>330</v>
      </c>
      <c r="F20" s="85">
        <f>E20/400</f>
        <v>0.82499999999999996</v>
      </c>
      <c r="G20" s="9"/>
      <c r="H20" s="26">
        <f>SUM(J20,L20,N20, P20,R20,T20)</f>
        <v>409</v>
      </c>
      <c r="I20" s="9"/>
      <c r="J20" s="89">
        <v>84</v>
      </c>
      <c r="K20" s="23"/>
      <c r="L20" s="89">
        <v>82</v>
      </c>
      <c r="M20" s="191"/>
      <c r="N20" s="89">
        <v>82</v>
      </c>
      <c r="O20" s="191"/>
      <c r="P20" s="189" t="s">
        <v>281</v>
      </c>
      <c r="Q20" s="191"/>
      <c r="R20" s="89">
        <v>82</v>
      </c>
      <c r="S20" s="23"/>
      <c r="T20" s="92">
        <v>79</v>
      </c>
      <c r="U20" s="20">
        <v>400</v>
      </c>
      <c r="V20" s="23"/>
      <c r="W20" s="39"/>
      <c r="X20" s="23"/>
      <c r="Y20" s="200">
        <v>330</v>
      </c>
      <c r="Z20" s="23"/>
      <c r="AA20" s="113"/>
    </row>
    <row r="21" spans="1:27" x14ac:dyDescent="0.3">
      <c r="A21" s="83" t="s">
        <v>56</v>
      </c>
      <c r="B21" s="84" t="s">
        <v>50</v>
      </c>
      <c r="C21" s="84" t="s">
        <v>212</v>
      </c>
      <c r="D21" s="85">
        <f>H21/U21</f>
        <v>1.01</v>
      </c>
      <c r="E21" s="96">
        <v>325</v>
      </c>
      <c r="F21" s="85">
        <f>E21/400</f>
        <v>0.8125</v>
      </c>
      <c r="G21" s="9"/>
      <c r="H21" s="26">
        <f>SUM(J21,L21,N21, P21,R21,T21)</f>
        <v>404</v>
      </c>
      <c r="I21" s="9"/>
      <c r="J21" s="89">
        <v>85</v>
      </c>
      <c r="K21" s="23"/>
      <c r="L21" s="89">
        <v>76</v>
      </c>
      <c r="M21" s="23"/>
      <c r="N21" s="188" t="s">
        <v>281</v>
      </c>
      <c r="O21" s="23"/>
      <c r="P21" s="89">
        <v>85</v>
      </c>
      <c r="Q21" s="191"/>
      <c r="R21" s="89">
        <v>79</v>
      </c>
      <c r="S21" s="23"/>
      <c r="T21" s="92">
        <v>79</v>
      </c>
      <c r="U21" s="20">
        <v>400</v>
      </c>
      <c r="V21" s="23"/>
      <c r="W21" s="39"/>
      <c r="X21" s="23"/>
      <c r="Y21" s="200">
        <v>325</v>
      </c>
      <c r="Z21" s="23"/>
      <c r="AA21" s="113"/>
    </row>
    <row r="22" spans="1:27" x14ac:dyDescent="0.3">
      <c r="A22" s="83" t="s">
        <v>57</v>
      </c>
      <c r="B22" s="84" t="s">
        <v>66</v>
      </c>
      <c r="C22" s="84" t="s">
        <v>21</v>
      </c>
      <c r="D22" s="85">
        <f>H22/U22</f>
        <v>0.96750000000000003</v>
      </c>
      <c r="E22" s="96">
        <v>322</v>
      </c>
      <c r="F22" s="85">
        <f>E22/400</f>
        <v>0.80500000000000005</v>
      </c>
      <c r="G22" s="9"/>
      <c r="H22" s="26">
        <f>SUM(J22,L22,N22, P22,R22,T22)</f>
        <v>387</v>
      </c>
      <c r="I22" s="23"/>
      <c r="J22" s="89">
        <v>80</v>
      </c>
      <c r="K22" s="23"/>
      <c r="L22" s="188" t="s">
        <v>281</v>
      </c>
      <c r="M22" s="23"/>
      <c r="N22" s="89">
        <v>85</v>
      </c>
      <c r="O22" s="23"/>
      <c r="P22" s="89">
        <v>84</v>
      </c>
      <c r="Q22" s="191"/>
      <c r="R22" s="89">
        <v>73</v>
      </c>
      <c r="S22" s="23"/>
      <c r="T22" s="92">
        <v>65</v>
      </c>
      <c r="U22" s="20">
        <v>400</v>
      </c>
      <c r="V22" s="23"/>
      <c r="W22" s="39"/>
      <c r="X22" s="23"/>
      <c r="Y22" s="200">
        <v>322</v>
      </c>
      <c r="Z22" s="23"/>
      <c r="AA22" s="113"/>
    </row>
    <row r="23" spans="1:27" x14ac:dyDescent="0.3">
      <c r="A23" s="83" t="s">
        <v>58</v>
      </c>
      <c r="B23" s="84" t="s">
        <v>81</v>
      </c>
      <c r="C23" s="84" t="s">
        <v>233</v>
      </c>
      <c r="D23" s="85">
        <f>H23/U23</f>
        <v>0.96</v>
      </c>
      <c r="E23" s="86">
        <v>322</v>
      </c>
      <c r="F23" s="85">
        <f>E23/400</f>
        <v>0.80500000000000005</v>
      </c>
      <c r="G23" s="9"/>
      <c r="H23" s="26">
        <f>SUM(J23,L23,N23, P23,R23,T23)</f>
        <v>384</v>
      </c>
      <c r="I23" s="9"/>
      <c r="J23" s="100">
        <v>77</v>
      </c>
      <c r="K23" s="23"/>
      <c r="L23" s="194" t="s">
        <v>281</v>
      </c>
      <c r="M23" s="23"/>
      <c r="N23" s="89">
        <v>88</v>
      </c>
      <c r="O23" s="23"/>
      <c r="P23" s="89">
        <v>83</v>
      </c>
      <c r="Q23" s="191"/>
      <c r="R23" s="89">
        <v>74</v>
      </c>
      <c r="S23" s="23"/>
      <c r="T23" s="92">
        <v>62</v>
      </c>
      <c r="U23" s="20">
        <v>400</v>
      </c>
      <c r="V23" s="23"/>
      <c r="W23" s="39"/>
      <c r="X23" s="23"/>
      <c r="Y23" s="200">
        <v>322</v>
      </c>
      <c r="Z23" s="23"/>
      <c r="AA23" s="113"/>
    </row>
    <row r="24" spans="1:27" x14ac:dyDescent="0.3">
      <c r="A24" s="83" t="s">
        <v>59</v>
      </c>
      <c r="B24" s="84" t="s">
        <v>68</v>
      </c>
      <c r="C24" s="84" t="s">
        <v>23</v>
      </c>
      <c r="D24" s="85">
        <f>H24/U24</f>
        <v>1.1425000000000001</v>
      </c>
      <c r="E24" s="86">
        <v>313</v>
      </c>
      <c r="F24" s="85">
        <f>E24/400</f>
        <v>0.78249999999999997</v>
      </c>
      <c r="G24" s="9"/>
      <c r="H24" s="26">
        <f>SUM(J24,L24,N24, P24,R24,T24)</f>
        <v>457</v>
      </c>
      <c r="I24" s="9"/>
      <c r="J24" s="100">
        <v>83</v>
      </c>
      <c r="K24" s="23"/>
      <c r="L24" s="90">
        <v>71</v>
      </c>
      <c r="M24" s="23"/>
      <c r="N24" s="89">
        <v>77</v>
      </c>
      <c r="O24" s="23"/>
      <c r="P24" s="89">
        <v>82</v>
      </c>
      <c r="Q24" s="23"/>
      <c r="R24" s="188">
        <v>69</v>
      </c>
      <c r="S24" s="23"/>
      <c r="T24" s="100">
        <v>75</v>
      </c>
      <c r="U24" s="20">
        <v>400</v>
      </c>
      <c r="V24" s="23"/>
      <c r="W24" s="39"/>
      <c r="X24" s="23"/>
      <c r="Y24" s="200">
        <v>317</v>
      </c>
      <c r="Z24" s="23"/>
      <c r="AA24" s="113"/>
    </row>
    <row r="25" spans="1:27" x14ac:dyDescent="0.3">
      <c r="A25" s="83" t="s">
        <v>60</v>
      </c>
      <c r="B25" s="84" t="s">
        <v>88</v>
      </c>
      <c r="C25" s="84" t="s">
        <v>211</v>
      </c>
      <c r="D25" s="85">
        <f>H25/U25</f>
        <v>0.96750000000000003</v>
      </c>
      <c r="E25" s="96">
        <v>316</v>
      </c>
      <c r="F25" s="85">
        <f>E25/400</f>
        <v>0.79</v>
      </c>
      <c r="G25" s="9"/>
      <c r="H25" s="26">
        <f>SUM(J25,L25,N25, P25,R25,T25)</f>
        <v>387</v>
      </c>
      <c r="I25" s="9"/>
      <c r="J25" s="100">
        <v>78</v>
      </c>
      <c r="K25" s="23"/>
      <c r="L25" s="100">
        <v>79</v>
      </c>
      <c r="M25" s="23"/>
      <c r="N25" s="89">
        <v>81</v>
      </c>
      <c r="O25" s="23"/>
      <c r="P25" s="188" t="s">
        <v>281</v>
      </c>
      <c r="Q25" s="23"/>
      <c r="R25" s="89">
        <v>78</v>
      </c>
      <c r="S25" s="23"/>
      <c r="T25" s="92">
        <v>71</v>
      </c>
      <c r="U25" s="20">
        <v>400</v>
      </c>
      <c r="V25" s="23"/>
      <c r="W25" s="39"/>
      <c r="X25" s="23"/>
      <c r="Y25" s="200">
        <v>316</v>
      </c>
      <c r="Z25" s="23"/>
      <c r="AA25" s="113"/>
    </row>
    <row r="26" spans="1:27" x14ac:dyDescent="0.3">
      <c r="A26" s="83" t="s">
        <v>61</v>
      </c>
      <c r="B26" s="84" t="s">
        <v>146</v>
      </c>
      <c r="C26" s="84" t="s">
        <v>25</v>
      </c>
      <c r="D26" s="85">
        <f>H26/U26</f>
        <v>0.79</v>
      </c>
      <c r="E26" s="96">
        <v>316</v>
      </c>
      <c r="F26" s="85">
        <f>E26/400</f>
        <v>0.79</v>
      </c>
      <c r="G26" s="9"/>
      <c r="H26" s="26">
        <f>SUM(J26,L26,N26, P26,R26,T26)</f>
        <v>316</v>
      </c>
      <c r="I26" s="9"/>
      <c r="J26" s="89">
        <v>74</v>
      </c>
      <c r="K26" s="23"/>
      <c r="L26" s="89">
        <v>71</v>
      </c>
      <c r="M26" s="191"/>
      <c r="N26" s="89">
        <v>86</v>
      </c>
      <c r="O26" s="191"/>
      <c r="P26" s="89">
        <v>85</v>
      </c>
      <c r="Q26" s="23"/>
      <c r="R26" s="188" t="s">
        <v>281</v>
      </c>
      <c r="S26" s="23"/>
      <c r="T26" s="187" t="s">
        <v>281</v>
      </c>
      <c r="U26" s="20">
        <v>400</v>
      </c>
      <c r="V26" s="23"/>
      <c r="W26" s="39"/>
      <c r="X26" s="23"/>
      <c r="Y26" s="200">
        <v>316</v>
      </c>
      <c r="Z26" s="23"/>
      <c r="AA26" s="113"/>
    </row>
    <row r="27" spans="1:27" x14ac:dyDescent="0.3">
      <c r="A27" s="83" t="s">
        <v>62</v>
      </c>
      <c r="B27" s="84" t="s">
        <v>170</v>
      </c>
      <c r="C27" s="84" t="s">
        <v>171</v>
      </c>
      <c r="D27" s="85">
        <f>H27/U27</f>
        <v>1.0333333333333334</v>
      </c>
      <c r="E27" s="96">
        <v>236</v>
      </c>
      <c r="F27" s="85">
        <f>E27/300</f>
        <v>0.78666666666666663</v>
      </c>
      <c r="G27" s="9"/>
      <c r="H27" s="26">
        <f>SUM(J27,L27,N27, P27,R27,T27)</f>
        <v>310</v>
      </c>
      <c r="I27" s="9"/>
      <c r="J27" s="100">
        <v>84</v>
      </c>
      <c r="K27" s="23"/>
      <c r="L27" s="100">
        <v>77</v>
      </c>
      <c r="M27" s="23"/>
      <c r="N27" s="188" t="s">
        <v>281</v>
      </c>
      <c r="O27" s="23"/>
      <c r="P27" s="188" t="s">
        <v>281</v>
      </c>
      <c r="Q27" s="23"/>
      <c r="R27" s="89">
        <v>75</v>
      </c>
      <c r="S27" s="191"/>
      <c r="T27" s="100">
        <v>74</v>
      </c>
      <c r="U27" s="20">
        <v>300</v>
      </c>
      <c r="V27" s="23"/>
      <c r="W27" s="39"/>
      <c r="X27" s="23"/>
      <c r="Y27" s="200">
        <v>310</v>
      </c>
      <c r="Z27" s="23"/>
      <c r="AA27" s="113"/>
    </row>
    <row r="28" spans="1:27" x14ac:dyDescent="0.3">
      <c r="A28" s="72" t="s">
        <v>241</v>
      </c>
      <c r="B28" s="9"/>
      <c r="C28" s="9"/>
      <c r="D28" s="73"/>
      <c r="E28" s="150"/>
      <c r="F28" s="73"/>
      <c r="G28" s="9"/>
      <c r="H28" s="23"/>
      <c r="I28" s="9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0"/>
      <c r="V28" s="23"/>
      <c r="W28" s="23"/>
      <c r="X28" s="23"/>
      <c r="Y28" s="191"/>
      <c r="Z28" s="23"/>
      <c r="AA28" s="23"/>
    </row>
    <row r="29" spans="1:27" ht="23.25" x14ac:dyDescent="0.35">
      <c r="A29" s="196" t="s">
        <v>54</v>
      </c>
      <c r="B29" s="84" t="s">
        <v>126</v>
      </c>
      <c r="C29" s="84" t="s">
        <v>127</v>
      </c>
      <c r="D29" s="85">
        <f>H29/U29</f>
        <v>0.99</v>
      </c>
      <c r="E29" s="96">
        <v>313</v>
      </c>
      <c r="F29" s="85">
        <f>E29/400</f>
        <v>0.78249999999999997</v>
      </c>
      <c r="G29" s="9"/>
      <c r="H29" s="26">
        <f>SUM(J29,L29,N29, P29,R29,T29)</f>
        <v>396</v>
      </c>
      <c r="I29" s="9"/>
      <c r="J29" s="114">
        <v>68</v>
      </c>
      <c r="K29" s="23"/>
      <c r="L29" s="89">
        <v>78</v>
      </c>
      <c r="M29" s="23"/>
      <c r="N29" s="89">
        <v>78</v>
      </c>
      <c r="O29" s="23"/>
      <c r="P29" s="188" t="s">
        <v>281</v>
      </c>
      <c r="Q29" s="23"/>
      <c r="R29" s="89">
        <v>89</v>
      </c>
      <c r="S29" s="191"/>
      <c r="T29" s="100">
        <v>83</v>
      </c>
      <c r="U29" s="20">
        <v>400</v>
      </c>
      <c r="V29" s="23"/>
      <c r="W29" s="39"/>
      <c r="X29" s="23"/>
      <c r="Y29" s="200">
        <v>328</v>
      </c>
      <c r="Z29" s="23"/>
      <c r="AA29" s="113"/>
    </row>
    <row r="30" spans="1:27" ht="23.25" x14ac:dyDescent="0.35">
      <c r="A30" s="196" t="s">
        <v>55</v>
      </c>
      <c r="B30" s="84" t="s">
        <v>201</v>
      </c>
      <c r="C30" s="84" t="s">
        <v>202</v>
      </c>
      <c r="D30" s="85">
        <f>H30/U30</f>
        <v>0.94599999999999995</v>
      </c>
      <c r="E30" s="96">
        <v>324</v>
      </c>
      <c r="F30" s="85">
        <f>E30/400</f>
        <v>0.81</v>
      </c>
      <c r="G30" s="9"/>
      <c r="H30" s="26">
        <f>SUM(J30,L30,N30, P30,R30,T30)</f>
        <v>473</v>
      </c>
      <c r="I30" s="23"/>
      <c r="J30" s="89">
        <v>83</v>
      </c>
      <c r="K30" s="23"/>
      <c r="L30" s="89">
        <v>73</v>
      </c>
      <c r="M30" s="23"/>
      <c r="N30" s="90">
        <v>66</v>
      </c>
      <c r="O30" s="23"/>
      <c r="P30" s="89">
        <v>88</v>
      </c>
      <c r="Q30" s="23"/>
      <c r="R30" s="91">
        <v>80</v>
      </c>
      <c r="S30" s="23"/>
      <c r="T30" s="100">
        <v>83</v>
      </c>
      <c r="U30" s="20">
        <v>500</v>
      </c>
      <c r="V30" s="23"/>
      <c r="W30" s="39"/>
      <c r="X30" s="23"/>
      <c r="Y30" s="200">
        <v>327</v>
      </c>
      <c r="Z30" s="23"/>
      <c r="AA30" s="113"/>
    </row>
    <row r="31" spans="1:27" x14ac:dyDescent="0.3">
      <c r="A31" s="83" t="s">
        <v>56</v>
      </c>
      <c r="B31" s="84" t="s">
        <v>122</v>
      </c>
      <c r="C31" s="84" t="s">
        <v>49</v>
      </c>
      <c r="D31" s="85">
        <f>H31/U31</f>
        <v>0.92600000000000005</v>
      </c>
      <c r="E31" s="96">
        <v>324</v>
      </c>
      <c r="F31" s="85">
        <f>E31/400</f>
        <v>0.81</v>
      </c>
      <c r="G31" s="9"/>
      <c r="H31" s="26">
        <f>SUM(J31,L31,N31, P31,R31,T31)</f>
        <v>463</v>
      </c>
      <c r="I31" s="9"/>
      <c r="J31" s="100">
        <v>72</v>
      </c>
      <c r="K31" s="23"/>
      <c r="L31" s="90">
        <v>69</v>
      </c>
      <c r="M31" s="23"/>
      <c r="N31" s="89">
        <v>82</v>
      </c>
      <c r="O31" s="23"/>
      <c r="P31" s="89">
        <v>87</v>
      </c>
      <c r="Q31" s="191"/>
      <c r="R31" s="89">
        <v>83</v>
      </c>
      <c r="S31" s="23"/>
      <c r="T31" s="92">
        <v>70</v>
      </c>
      <c r="U31" s="20">
        <v>500</v>
      </c>
      <c r="V31" s="23"/>
      <c r="W31" s="39"/>
      <c r="X31" s="23"/>
      <c r="Y31" s="200">
        <v>324</v>
      </c>
      <c r="Z31" s="23"/>
      <c r="AA31" s="113"/>
    </row>
    <row r="32" spans="1:27" x14ac:dyDescent="0.3">
      <c r="A32" s="83" t="s">
        <v>57</v>
      </c>
      <c r="B32" s="84" t="s">
        <v>168</v>
      </c>
      <c r="C32" s="84" t="s">
        <v>125</v>
      </c>
      <c r="D32" s="85">
        <f>H32/U32</f>
        <v>0.92400000000000004</v>
      </c>
      <c r="E32" s="96">
        <v>320</v>
      </c>
      <c r="F32" s="85">
        <f>E32/400</f>
        <v>0.8</v>
      </c>
      <c r="G32" s="9"/>
      <c r="H32" s="26">
        <f>SUM(J32,L32,N32, P32,R32,T32)</f>
        <v>462</v>
      </c>
      <c r="I32" s="23"/>
      <c r="J32" s="89">
        <v>76</v>
      </c>
      <c r="K32" s="23"/>
      <c r="L32" s="90">
        <v>67</v>
      </c>
      <c r="M32" s="23"/>
      <c r="N32" s="89">
        <v>81</v>
      </c>
      <c r="O32" s="23"/>
      <c r="P32" s="89">
        <v>78</v>
      </c>
      <c r="Q32" s="191"/>
      <c r="R32" s="89">
        <v>85</v>
      </c>
      <c r="S32" s="23"/>
      <c r="T32" s="92">
        <v>75</v>
      </c>
      <c r="U32" s="20">
        <v>500</v>
      </c>
      <c r="V32" s="23"/>
      <c r="W32" s="39"/>
      <c r="X32" s="23"/>
      <c r="Y32" s="200">
        <v>320</v>
      </c>
      <c r="Z32" s="23"/>
      <c r="AA32" s="113"/>
    </row>
    <row r="33" spans="1:27" x14ac:dyDescent="0.3">
      <c r="A33" s="83" t="s">
        <v>58</v>
      </c>
      <c r="B33" s="84" t="s">
        <v>80</v>
      </c>
      <c r="C33" s="84" t="s">
        <v>79</v>
      </c>
      <c r="D33" s="85">
        <f>H33/U33</f>
        <v>0.89</v>
      </c>
      <c r="E33" s="96">
        <v>316</v>
      </c>
      <c r="F33" s="85">
        <f>E33/400</f>
        <v>0.79</v>
      </c>
      <c r="G33" s="9"/>
      <c r="H33" s="26">
        <f>SUM(J33,L33,N33, P33,R33,T33)</f>
        <v>445</v>
      </c>
      <c r="I33" s="23"/>
      <c r="J33" s="89">
        <v>75</v>
      </c>
      <c r="K33" s="23"/>
      <c r="L33" s="89">
        <v>70</v>
      </c>
      <c r="M33" s="191"/>
      <c r="N33" s="89">
        <v>81</v>
      </c>
      <c r="O33" s="191"/>
      <c r="P33" s="89">
        <v>90</v>
      </c>
      <c r="Q33" s="23"/>
      <c r="R33" s="90">
        <v>66</v>
      </c>
      <c r="S33" s="23"/>
      <c r="T33" s="92">
        <v>63</v>
      </c>
      <c r="U33" s="20">
        <v>500</v>
      </c>
      <c r="V33" s="23"/>
      <c r="W33" s="39"/>
      <c r="X33" s="23"/>
      <c r="Y33" s="200">
        <v>316</v>
      </c>
      <c r="Z33" s="23"/>
      <c r="AA33" s="113"/>
    </row>
    <row r="34" spans="1:27" x14ac:dyDescent="0.3">
      <c r="A34" s="83" t="s">
        <v>59</v>
      </c>
      <c r="B34" s="84" t="s">
        <v>67</v>
      </c>
      <c r="C34" s="84" t="s">
        <v>149</v>
      </c>
      <c r="D34" s="85">
        <f>H34/U34</f>
        <v>0.88400000000000001</v>
      </c>
      <c r="E34" s="96">
        <v>298</v>
      </c>
      <c r="F34" s="85">
        <f>E34/400</f>
        <v>0.745</v>
      </c>
      <c r="G34" s="9"/>
      <c r="H34" s="26">
        <f>SUM(J34,L34,N34, P34,R34,T34)</f>
        <v>442</v>
      </c>
      <c r="I34" s="9"/>
      <c r="J34" s="89">
        <v>75</v>
      </c>
      <c r="K34" s="23"/>
      <c r="L34" s="90">
        <v>66</v>
      </c>
      <c r="M34" s="23"/>
      <c r="N34" s="89">
        <v>79</v>
      </c>
      <c r="O34" s="23"/>
      <c r="P34" s="89">
        <v>78</v>
      </c>
      <c r="Q34" s="23"/>
      <c r="R34" s="91">
        <v>66</v>
      </c>
      <c r="S34" s="23"/>
      <c r="T34" s="100">
        <v>78</v>
      </c>
      <c r="U34" s="20">
        <v>500</v>
      </c>
      <c r="V34" s="23"/>
      <c r="W34" s="39"/>
      <c r="X34" s="23"/>
      <c r="Y34" s="200">
        <v>310</v>
      </c>
      <c r="Z34" s="23"/>
      <c r="AA34" s="113"/>
    </row>
    <row r="35" spans="1:27" x14ac:dyDescent="0.3">
      <c r="A35" s="83" t="s">
        <v>60</v>
      </c>
      <c r="B35" s="84" t="s">
        <v>207</v>
      </c>
      <c r="C35" s="84" t="s">
        <v>171</v>
      </c>
      <c r="D35" s="85">
        <f>H35/U35</f>
        <v>0.872</v>
      </c>
      <c r="E35" s="96">
        <v>307</v>
      </c>
      <c r="F35" s="85">
        <f>E35/400</f>
        <v>0.76749999999999996</v>
      </c>
      <c r="G35" s="9"/>
      <c r="H35" s="26">
        <f>SUM(J35,L35,N35, P35,R35,T35)</f>
        <v>436</v>
      </c>
      <c r="I35" s="23"/>
      <c r="J35" s="89">
        <v>71</v>
      </c>
      <c r="K35" s="23"/>
      <c r="L35" s="90">
        <v>66</v>
      </c>
      <c r="M35" s="23"/>
      <c r="N35" s="89">
        <v>84</v>
      </c>
      <c r="O35" s="23"/>
      <c r="P35" s="89">
        <v>80</v>
      </c>
      <c r="Q35" s="191"/>
      <c r="R35" s="89">
        <v>72</v>
      </c>
      <c r="S35" s="23"/>
      <c r="T35" s="92">
        <v>63</v>
      </c>
      <c r="U35" s="20">
        <v>500</v>
      </c>
      <c r="V35" s="23"/>
      <c r="W35" s="39"/>
      <c r="X35" s="23"/>
      <c r="Y35" s="200">
        <v>307</v>
      </c>
      <c r="Z35" s="23"/>
      <c r="AA35" s="113"/>
    </row>
    <row r="36" spans="1:27" x14ac:dyDescent="0.3">
      <c r="A36" s="83" t="s">
        <v>61</v>
      </c>
      <c r="B36" s="84" t="s">
        <v>86</v>
      </c>
      <c r="C36" s="84" t="s">
        <v>31</v>
      </c>
      <c r="D36" s="85">
        <f>H36/U36</f>
        <v>0.74</v>
      </c>
      <c r="E36" s="96">
        <v>306</v>
      </c>
      <c r="F36" s="85">
        <f>E36/400</f>
        <v>0.76500000000000001</v>
      </c>
      <c r="G36" s="9"/>
      <c r="H36" s="26">
        <f>SUM(J36,L36,N36, P36,R36,T36)</f>
        <v>370</v>
      </c>
      <c r="I36" s="9"/>
      <c r="J36" s="100">
        <v>73</v>
      </c>
      <c r="K36" s="23"/>
      <c r="L36" s="90">
        <v>64</v>
      </c>
      <c r="M36" s="23"/>
      <c r="N36" s="89">
        <v>80</v>
      </c>
      <c r="O36" s="23"/>
      <c r="P36" s="89">
        <v>78</v>
      </c>
      <c r="Q36" s="191"/>
      <c r="R36" s="89">
        <v>75</v>
      </c>
      <c r="S36" s="23"/>
      <c r="T36" s="187" t="s">
        <v>281</v>
      </c>
      <c r="U36" s="20">
        <v>500</v>
      </c>
      <c r="V36" s="23"/>
      <c r="W36" s="39"/>
      <c r="X36" s="23"/>
      <c r="Y36" s="200">
        <v>306</v>
      </c>
      <c r="Z36" s="23"/>
      <c r="AA36" s="113"/>
    </row>
    <row r="37" spans="1:27" x14ac:dyDescent="0.3">
      <c r="A37" s="83" t="s">
        <v>62</v>
      </c>
      <c r="B37" s="84" t="s">
        <v>47</v>
      </c>
      <c r="C37" s="84" t="s">
        <v>20</v>
      </c>
      <c r="D37" s="85">
        <f>H37/U37</f>
        <v>0.90500000000000003</v>
      </c>
      <c r="E37" s="96">
        <v>302</v>
      </c>
      <c r="F37" s="85">
        <f>E37/400</f>
        <v>0.755</v>
      </c>
      <c r="G37" s="9"/>
      <c r="H37" s="26">
        <f>SUM(J37,L37,N37, P37,R37,T37)</f>
        <v>362</v>
      </c>
      <c r="I37" s="23"/>
      <c r="J37" s="89">
        <v>69</v>
      </c>
      <c r="K37" s="23"/>
      <c r="L37" s="188" t="s">
        <v>281</v>
      </c>
      <c r="M37" s="23"/>
      <c r="N37" s="89">
        <v>86</v>
      </c>
      <c r="O37" s="23"/>
      <c r="P37" s="89">
        <v>75</v>
      </c>
      <c r="Q37" s="191"/>
      <c r="R37" s="89">
        <v>72</v>
      </c>
      <c r="S37" s="23"/>
      <c r="T37" s="92">
        <v>60</v>
      </c>
      <c r="U37" s="20">
        <v>400</v>
      </c>
      <c r="V37" s="23"/>
      <c r="W37" s="39"/>
      <c r="X37" s="23"/>
      <c r="Y37" s="200">
        <v>302</v>
      </c>
      <c r="Z37" s="23"/>
      <c r="AA37" s="113"/>
    </row>
    <row r="38" spans="1:27" x14ac:dyDescent="0.3">
      <c r="A38" s="83" t="s">
        <v>63</v>
      </c>
      <c r="B38" s="84" t="s">
        <v>138</v>
      </c>
      <c r="C38" s="84" t="s">
        <v>139</v>
      </c>
      <c r="D38" s="85">
        <f>H38/U38</f>
        <v>0.92</v>
      </c>
      <c r="E38" s="96">
        <v>298</v>
      </c>
      <c r="F38" s="85">
        <f>E38/400</f>
        <v>0.745</v>
      </c>
      <c r="G38" s="9"/>
      <c r="H38" s="26">
        <f>SUM(J38,L38,N38, P38,R38,T38)</f>
        <v>368</v>
      </c>
      <c r="I38" s="9"/>
      <c r="J38" s="100">
        <v>81</v>
      </c>
      <c r="K38" s="23"/>
      <c r="L38" s="89">
        <v>74</v>
      </c>
      <c r="M38" s="23"/>
      <c r="N38" s="89">
        <v>76</v>
      </c>
      <c r="O38" s="23"/>
      <c r="P38" s="188" t="s">
        <v>281</v>
      </c>
      <c r="Q38" s="23"/>
      <c r="R38" s="91">
        <v>67</v>
      </c>
      <c r="S38" s="23"/>
      <c r="T38" s="100">
        <v>70</v>
      </c>
      <c r="U38" s="20">
        <v>400</v>
      </c>
      <c r="V38" s="23"/>
      <c r="W38" s="39"/>
      <c r="X38" s="23"/>
      <c r="Y38" s="200">
        <v>301</v>
      </c>
      <c r="Z38" s="23"/>
      <c r="AA38" s="113"/>
    </row>
    <row r="39" spans="1:27" x14ac:dyDescent="0.3">
      <c r="A39" s="83" t="s">
        <v>64</v>
      </c>
      <c r="B39" s="84" t="s">
        <v>86</v>
      </c>
      <c r="C39" s="84" t="s">
        <v>151</v>
      </c>
      <c r="D39" s="85">
        <f>H39/U39</f>
        <v>0.74</v>
      </c>
      <c r="E39" s="96">
        <v>296</v>
      </c>
      <c r="F39" s="85">
        <f>E39/400</f>
        <v>0.74</v>
      </c>
      <c r="G39" s="9"/>
      <c r="H39" s="26">
        <f>SUM(J39,L39,N39, P39,R39,T39)</f>
        <v>296</v>
      </c>
      <c r="I39" s="23"/>
      <c r="J39" s="89">
        <v>86</v>
      </c>
      <c r="K39" s="23"/>
      <c r="L39" s="89">
        <v>63</v>
      </c>
      <c r="M39" s="23"/>
      <c r="N39" s="89">
        <v>70</v>
      </c>
      <c r="O39" s="23"/>
      <c r="P39" s="188" t="s">
        <v>281</v>
      </c>
      <c r="Q39" s="23"/>
      <c r="R39" s="89">
        <v>77</v>
      </c>
      <c r="S39" s="23"/>
      <c r="T39" s="187" t="s">
        <v>281</v>
      </c>
      <c r="U39" s="20">
        <v>400</v>
      </c>
      <c r="V39" s="23"/>
      <c r="W39" s="39"/>
      <c r="X39" s="23"/>
      <c r="Y39" s="200">
        <v>296</v>
      </c>
      <c r="Z39" s="23"/>
      <c r="AA39" s="113"/>
    </row>
    <row r="40" spans="1:27" x14ac:dyDescent="0.3">
      <c r="A40" s="83" t="s">
        <v>65</v>
      </c>
      <c r="B40" s="84" t="s">
        <v>99</v>
      </c>
      <c r="C40" s="84" t="s">
        <v>27</v>
      </c>
      <c r="D40" s="85">
        <f>H40/U40</f>
        <v>0.97333333333333338</v>
      </c>
      <c r="E40" s="96">
        <v>220</v>
      </c>
      <c r="F40" s="85">
        <f>E40/300</f>
        <v>0.73333333333333328</v>
      </c>
      <c r="G40" s="9"/>
      <c r="H40" s="26">
        <f>SUM(J40,L40,N40, P40,R40,T40)</f>
        <v>292</v>
      </c>
      <c r="I40" s="23"/>
      <c r="J40" s="89">
        <v>84</v>
      </c>
      <c r="K40" s="23"/>
      <c r="L40" s="89">
        <v>69</v>
      </c>
      <c r="M40" s="23"/>
      <c r="N40" s="188" t="s">
        <v>281</v>
      </c>
      <c r="O40" s="23"/>
      <c r="P40" s="188" t="s">
        <v>281</v>
      </c>
      <c r="Q40" s="10"/>
      <c r="R40" s="89">
        <v>67</v>
      </c>
      <c r="S40" s="191"/>
      <c r="T40" s="100">
        <v>72</v>
      </c>
      <c r="U40" s="20">
        <v>300</v>
      </c>
      <c r="V40" s="23"/>
      <c r="W40" s="39"/>
      <c r="X40" s="23"/>
      <c r="Y40" s="200">
        <v>292</v>
      </c>
      <c r="Z40" s="23"/>
      <c r="AA40" s="113"/>
    </row>
    <row r="41" spans="1:27" x14ac:dyDescent="0.3">
      <c r="A41" s="72" t="s">
        <v>242</v>
      </c>
      <c r="B41" s="9"/>
      <c r="C41" s="9"/>
      <c r="D41" s="73"/>
      <c r="E41" s="150"/>
      <c r="F41" s="73"/>
      <c r="G41" s="9"/>
      <c r="H41" s="23"/>
      <c r="I41" s="23"/>
      <c r="J41" s="23"/>
      <c r="K41" s="23"/>
      <c r="L41" s="23"/>
      <c r="M41" s="23"/>
      <c r="N41" s="23"/>
      <c r="O41" s="23"/>
      <c r="P41" s="23"/>
      <c r="Q41" s="10"/>
      <c r="R41" s="23"/>
      <c r="S41" s="23"/>
      <c r="T41" s="23"/>
      <c r="U41" s="20"/>
      <c r="V41" s="23"/>
      <c r="W41" s="23"/>
      <c r="X41" s="23"/>
      <c r="Y41" s="191"/>
      <c r="Z41" s="23"/>
      <c r="AA41" s="23"/>
    </row>
    <row r="42" spans="1:27" ht="23.25" x14ac:dyDescent="0.35">
      <c r="A42" s="196" t="s">
        <v>54</v>
      </c>
      <c r="B42" s="84" t="s">
        <v>143</v>
      </c>
      <c r="C42" s="84" t="s">
        <v>132</v>
      </c>
      <c r="D42" s="85">
        <f>H42/U42</f>
        <v>1.0166666666666666</v>
      </c>
      <c r="E42" s="96">
        <v>227</v>
      </c>
      <c r="F42" s="85">
        <f>E42/300</f>
        <v>0.75666666666666671</v>
      </c>
      <c r="G42" s="9"/>
      <c r="H42" s="26">
        <f>SUM(J42,L42,N42, P42,R42,T42)</f>
        <v>305</v>
      </c>
      <c r="I42" s="9"/>
      <c r="J42" s="100">
        <v>82</v>
      </c>
      <c r="K42" s="23"/>
      <c r="L42" s="89">
        <v>65</v>
      </c>
      <c r="M42" s="23"/>
      <c r="N42" s="188" t="s">
        <v>281</v>
      </c>
      <c r="O42" s="23"/>
      <c r="P42" s="188" t="s">
        <v>281</v>
      </c>
      <c r="Q42" s="23"/>
      <c r="R42" s="89">
        <v>80</v>
      </c>
      <c r="S42" s="191"/>
      <c r="T42" s="100">
        <v>78</v>
      </c>
      <c r="U42" s="20">
        <v>300</v>
      </c>
      <c r="V42" s="23"/>
      <c r="W42" s="39"/>
      <c r="X42" s="23"/>
      <c r="Y42" s="200">
        <v>305</v>
      </c>
      <c r="Z42" s="23"/>
      <c r="AA42" s="113"/>
    </row>
    <row r="43" spans="1:27" ht="23.25" x14ac:dyDescent="0.35">
      <c r="A43" s="196" t="s">
        <v>55</v>
      </c>
      <c r="B43" s="84" t="s">
        <v>150</v>
      </c>
      <c r="C43" s="84" t="s">
        <v>151</v>
      </c>
      <c r="D43" s="85">
        <f>H43/U43</f>
        <v>0.98666666666666669</v>
      </c>
      <c r="E43" s="96">
        <v>222</v>
      </c>
      <c r="F43" s="85">
        <f>E43/300</f>
        <v>0.74</v>
      </c>
      <c r="G43" s="9"/>
      <c r="H43" s="26">
        <f>SUM(J43,L43,N43, P43,R43,T43)</f>
        <v>296</v>
      </c>
      <c r="I43" s="23"/>
      <c r="J43" s="89">
        <v>85</v>
      </c>
      <c r="K43" s="23"/>
      <c r="L43" s="89">
        <v>62</v>
      </c>
      <c r="M43" s="23"/>
      <c r="N43" s="189" t="s">
        <v>281</v>
      </c>
      <c r="O43" s="23"/>
      <c r="P43" s="188" t="s">
        <v>281</v>
      </c>
      <c r="Q43" s="23"/>
      <c r="R43" s="89">
        <v>75</v>
      </c>
      <c r="S43" s="191"/>
      <c r="T43" s="100">
        <v>74</v>
      </c>
      <c r="U43" s="20">
        <v>300</v>
      </c>
      <c r="V43" s="23"/>
      <c r="W43" s="39"/>
      <c r="X43" s="23"/>
      <c r="Y43" s="200">
        <v>296</v>
      </c>
      <c r="Z43" s="23"/>
      <c r="AA43" s="113"/>
    </row>
    <row r="44" spans="1:27" x14ac:dyDescent="0.3">
      <c r="A44" s="83" t="s">
        <v>56</v>
      </c>
      <c r="B44" s="84" t="s">
        <v>154</v>
      </c>
      <c r="C44" s="84" t="s">
        <v>19</v>
      </c>
      <c r="D44" s="85">
        <f>H44/U44</f>
        <v>0.82799999999999996</v>
      </c>
      <c r="E44" s="96">
        <v>294</v>
      </c>
      <c r="F44" s="85">
        <f>E44/400</f>
        <v>0.73499999999999999</v>
      </c>
      <c r="G44" s="9"/>
      <c r="H44" s="26">
        <f>SUM(J44,L44,N44, P44,R44,T44)</f>
        <v>414</v>
      </c>
      <c r="I44" s="9"/>
      <c r="J44" s="100">
        <v>76</v>
      </c>
      <c r="K44" s="23"/>
      <c r="L44" s="89">
        <v>71</v>
      </c>
      <c r="M44" s="23"/>
      <c r="N44" s="114">
        <v>64</v>
      </c>
      <c r="O44" s="23"/>
      <c r="P44" s="100">
        <v>79</v>
      </c>
      <c r="Q44" s="191"/>
      <c r="R44" s="100">
        <v>68</v>
      </c>
      <c r="S44" s="23"/>
      <c r="T44" s="92">
        <v>56</v>
      </c>
      <c r="U44" s="20">
        <v>500</v>
      </c>
      <c r="V44" s="23"/>
      <c r="W44" s="39"/>
      <c r="X44" s="23"/>
      <c r="Y44" s="200">
        <v>294</v>
      </c>
      <c r="Z44" s="23"/>
      <c r="AA44" s="113"/>
    </row>
    <row r="45" spans="1:27" x14ac:dyDescent="0.3">
      <c r="A45" s="83" t="s">
        <v>57</v>
      </c>
      <c r="B45" s="84" t="s">
        <v>203</v>
      </c>
      <c r="C45" s="84" t="s">
        <v>204</v>
      </c>
      <c r="D45" s="85">
        <f>H45/U45</f>
        <v>0.90749999999999997</v>
      </c>
      <c r="E45" s="96">
        <v>291</v>
      </c>
      <c r="F45" s="85">
        <f>E45/400</f>
        <v>0.72750000000000004</v>
      </c>
      <c r="G45" s="9"/>
      <c r="H45" s="26">
        <f>SUM(J45,L45,N45, P45,R45,T45)</f>
        <v>363</v>
      </c>
      <c r="I45" s="9"/>
      <c r="J45" s="100">
        <v>77</v>
      </c>
      <c r="K45" s="23"/>
      <c r="L45" s="188" t="s">
        <v>281</v>
      </c>
      <c r="M45" s="23"/>
      <c r="N45" s="89">
        <v>73</v>
      </c>
      <c r="O45" s="23"/>
      <c r="P45" s="91">
        <v>69</v>
      </c>
      <c r="Q45" s="23"/>
      <c r="R45" s="89">
        <v>72</v>
      </c>
      <c r="S45" s="191"/>
      <c r="T45" s="100">
        <v>72</v>
      </c>
      <c r="U45" s="20">
        <v>400</v>
      </c>
      <c r="V45" s="23"/>
      <c r="W45" s="39"/>
      <c r="X45" s="23"/>
      <c r="Y45" s="200">
        <v>294</v>
      </c>
      <c r="Z45" s="23"/>
      <c r="AA45" s="113"/>
    </row>
    <row r="46" spans="1:27" x14ac:dyDescent="0.3">
      <c r="A46" s="83" t="s">
        <v>58</v>
      </c>
      <c r="B46" s="84" t="s">
        <v>44</v>
      </c>
      <c r="C46" s="84" t="s">
        <v>28</v>
      </c>
      <c r="D46" s="85">
        <f>H46/U46</f>
        <v>0.89</v>
      </c>
      <c r="E46" s="96">
        <v>283</v>
      </c>
      <c r="F46" s="85">
        <f>E46/400</f>
        <v>0.70750000000000002</v>
      </c>
      <c r="G46" s="9"/>
      <c r="H46" s="26">
        <f>SUM(J46,L46,N46, P46,R46,T46)</f>
        <v>356</v>
      </c>
      <c r="I46" s="23"/>
      <c r="J46" s="89">
        <v>71</v>
      </c>
      <c r="K46" s="23"/>
      <c r="L46" s="89">
        <v>75</v>
      </c>
      <c r="M46" s="23"/>
      <c r="N46" s="90">
        <v>62</v>
      </c>
      <c r="O46" s="23"/>
      <c r="P46" s="188" t="s">
        <v>281</v>
      </c>
      <c r="Q46" s="23"/>
      <c r="R46" s="89">
        <v>75</v>
      </c>
      <c r="S46" s="191"/>
      <c r="T46" s="100">
        <v>73</v>
      </c>
      <c r="U46" s="20">
        <v>400</v>
      </c>
      <c r="V46" s="23"/>
      <c r="W46" s="39"/>
      <c r="X46" s="23"/>
      <c r="Y46" s="200">
        <v>294</v>
      </c>
      <c r="Z46" s="23"/>
      <c r="AA46" s="113"/>
    </row>
    <row r="47" spans="1:27" x14ac:dyDescent="0.3">
      <c r="A47" s="83" t="s">
        <v>59</v>
      </c>
      <c r="B47" s="84" t="s">
        <v>152</v>
      </c>
      <c r="C47" s="84" t="s">
        <v>151</v>
      </c>
      <c r="D47" s="85">
        <f>H47/U47</f>
        <v>0.97666666666666668</v>
      </c>
      <c r="E47" s="96">
        <v>214</v>
      </c>
      <c r="F47" s="85">
        <f>E47/300</f>
        <v>0.71333333333333337</v>
      </c>
      <c r="G47" s="9"/>
      <c r="H47" s="26">
        <f>SUM(J47,L47,N47, P47,R47,T47)</f>
        <v>293</v>
      </c>
      <c r="I47" s="9"/>
      <c r="J47" s="100">
        <v>74</v>
      </c>
      <c r="K47" s="23"/>
      <c r="L47" s="89">
        <v>73</v>
      </c>
      <c r="M47" s="23"/>
      <c r="N47" s="89">
        <v>67</v>
      </c>
      <c r="O47" s="23"/>
      <c r="P47" s="188" t="s">
        <v>281</v>
      </c>
      <c r="Q47" s="23"/>
      <c r="R47" s="188" t="s">
        <v>281</v>
      </c>
      <c r="S47" s="23"/>
      <c r="T47" s="100">
        <v>79</v>
      </c>
      <c r="U47" s="20">
        <v>300</v>
      </c>
      <c r="V47" s="23"/>
      <c r="W47" s="39"/>
      <c r="X47" s="23"/>
      <c r="Y47" s="200">
        <v>293</v>
      </c>
      <c r="Z47" s="23"/>
      <c r="AA47" s="113"/>
    </row>
    <row r="48" spans="1:27" x14ac:dyDescent="0.3">
      <c r="A48" s="83" t="s">
        <v>60</v>
      </c>
      <c r="B48" s="84" t="s">
        <v>91</v>
      </c>
      <c r="C48" s="84" t="s">
        <v>41</v>
      </c>
      <c r="D48" s="85">
        <f>H48/U48</f>
        <v>0.87749999999999995</v>
      </c>
      <c r="E48" s="96">
        <v>290</v>
      </c>
      <c r="F48" s="85">
        <f>E48/400</f>
        <v>0.72499999999999998</v>
      </c>
      <c r="G48" s="9"/>
      <c r="H48" s="26">
        <f>SUM(J48,L48,N48, P48,R48,T48)</f>
        <v>351</v>
      </c>
      <c r="I48" s="9"/>
      <c r="J48" s="89">
        <v>66</v>
      </c>
      <c r="K48" s="23"/>
      <c r="L48" s="89">
        <v>65</v>
      </c>
      <c r="M48" s="191"/>
      <c r="N48" s="89">
        <v>83</v>
      </c>
      <c r="O48" s="191"/>
      <c r="P48" s="89">
        <v>76</v>
      </c>
      <c r="Q48" s="23"/>
      <c r="R48" s="188" t="s">
        <v>281</v>
      </c>
      <c r="S48" s="23"/>
      <c r="T48" s="92">
        <v>61</v>
      </c>
      <c r="U48" s="20">
        <v>400</v>
      </c>
      <c r="V48" s="23"/>
      <c r="W48" s="39"/>
      <c r="X48" s="23"/>
      <c r="Y48" s="200">
        <v>290</v>
      </c>
      <c r="Z48" s="23"/>
      <c r="AA48" s="113"/>
    </row>
    <row r="49" spans="1:27" x14ac:dyDescent="0.3">
      <c r="A49" s="83" t="s">
        <v>61</v>
      </c>
      <c r="B49" s="95" t="s">
        <v>45</v>
      </c>
      <c r="C49" s="95" t="s">
        <v>238</v>
      </c>
      <c r="D49" s="85">
        <f>H49/U49</f>
        <v>0.95333333333333337</v>
      </c>
      <c r="E49" s="96">
        <v>223</v>
      </c>
      <c r="F49" s="85">
        <f>E49/300</f>
        <v>0.74333333333333329</v>
      </c>
      <c r="G49" s="62"/>
      <c r="H49" s="26">
        <f>SUM(J49,L49,N49, P49,R49,T49)</f>
        <v>286</v>
      </c>
      <c r="I49" s="62"/>
      <c r="J49" s="187" t="s">
        <v>281</v>
      </c>
      <c r="K49" s="62"/>
      <c r="L49" s="89">
        <v>69</v>
      </c>
      <c r="M49" s="23"/>
      <c r="N49" s="89">
        <v>80</v>
      </c>
      <c r="O49" s="23"/>
      <c r="P49" s="188" t="s">
        <v>281</v>
      </c>
      <c r="Q49" s="23"/>
      <c r="R49" s="89">
        <v>74</v>
      </c>
      <c r="S49" s="191"/>
      <c r="T49" s="100">
        <v>63</v>
      </c>
      <c r="U49" s="20">
        <v>300</v>
      </c>
      <c r="V49" s="23"/>
      <c r="W49" s="39"/>
      <c r="X49" s="23"/>
      <c r="Y49" s="200">
        <v>286</v>
      </c>
      <c r="Z49" s="23"/>
      <c r="AA49" s="113"/>
    </row>
    <row r="50" spans="1:27" x14ac:dyDescent="0.3">
      <c r="A50" s="83" t="s">
        <v>62</v>
      </c>
      <c r="B50" s="84" t="s">
        <v>50</v>
      </c>
      <c r="C50" s="84" t="s">
        <v>49</v>
      </c>
      <c r="D50" s="85">
        <f>H50/U50</f>
        <v>0.8</v>
      </c>
      <c r="E50" s="96">
        <v>275</v>
      </c>
      <c r="F50" s="85">
        <f>E50/400</f>
        <v>0.6875</v>
      </c>
      <c r="G50" s="9"/>
      <c r="H50" s="26">
        <f>SUM(J50,L50,N50, P50,R50,T50)</f>
        <v>400</v>
      </c>
      <c r="I50" s="9"/>
      <c r="J50" s="100">
        <v>75</v>
      </c>
      <c r="K50" s="23"/>
      <c r="L50" s="90">
        <v>58</v>
      </c>
      <c r="M50" s="23"/>
      <c r="N50" s="89">
        <v>76</v>
      </c>
      <c r="O50" s="23"/>
      <c r="P50" s="89">
        <v>65</v>
      </c>
      <c r="Q50" s="23"/>
      <c r="R50" s="91">
        <v>59</v>
      </c>
      <c r="S50" s="23"/>
      <c r="T50" s="100">
        <v>67</v>
      </c>
      <c r="U50" s="20">
        <v>500</v>
      </c>
      <c r="V50" s="23"/>
      <c r="W50" s="39"/>
      <c r="X50" s="23"/>
      <c r="Y50" s="200">
        <v>283</v>
      </c>
      <c r="Z50" s="23"/>
      <c r="AA50" s="113"/>
    </row>
    <row r="51" spans="1:27" x14ac:dyDescent="0.3">
      <c r="A51" s="72" t="s">
        <v>243</v>
      </c>
      <c r="B51" s="9"/>
      <c r="C51" s="9"/>
      <c r="D51" s="73"/>
      <c r="E51" s="150"/>
      <c r="F51" s="73"/>
      <c r="G51" s="9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0"/>
      <c r="V51" s="23"/>
      <c r="W51" s="23"/>
      <c r="X51" s="23"/>
      <c r="Y51" s="191"/>
      <c r="Z51" s="23"/>
      <c r="AA51" s="23"/>
    </row>
    <row r="52" spans="1:27" ht="23.25" x14ac:dyDescent="0.35">
      <c r="A52" s="196" t="s">
        <v>54</v>
      </c>
      <c r="B52" s="84" t="s">
        <v>73</v>
      </c>
      <c r="C52" s="84" t="s">
        <v>33</v>
      </c>
      <c r="D52" s="85">
        <f t="shared" ref="D52:D61" si="0">H52/U52</f>
        <v>0.98499999999999999</v>
      </c>
      <c r="E52" s="96">
        <v>313</v>
      </c>
      <c r="F52" s="85">
        <f>E52/400</f>
        <v>0.78249999999999997</v>
      </c>
      <c r="G52" s="9"/>
      <c r="H52" s="26">
        <f t="shared" ref="H52:H61" si="1">SUM(J52,L52,N52, P52,R52,T52)</f>
        <v>394</v>
      </c>
      <c r="I52" s="9"/>
      <c r="J52" s="100">
        <v>71</v>
      </c>
      <c r="K52" s="23"/>
      <c r="L52" s="89">
        <v>74</v>
      </c>
      <c r="M52" s="23"/>
      <c r="N52" s="188" t="s">
        <v>281</v>
      </c>
      <c r="O52" s="23"/>
      <c r="P52" s="89">
        <v>93</v>
      </c>
      <c r="Q52" s="23"/>
      <c r="R52" s="91">
        <v>75</v>
      </c>
      <c r="S52" s="23"/>
      <c r="T52" s="100">
        <v>81</v>
      </c>
      <c r="U52" s="20">
        <v>400</v>
      </c>
      <c r="V52" s="23"/>
      <c r="W52" s="39"/>
      <c r="X52" s="23"/>
      <c r="Y52" s="200">
        <v>319</v>
      </c>
      <c r="Z52" s="23"/>
      <c r="AA52" s="113"/>
    </row>
    <row r="53" spans="1:27" ht="23.25" x14ac:dyDescent="0.35">
      <c r="A53" s="196" t="s">
        <v>55</v>
      </c>
      <c r="B53" s="84" t="s">
        <v>231</v>
      </c>
      <c r="C53" s="84" t="s">
        <v>232</v>
      </c>
      <c r="D53" s="85">
        <f t="shared" si="0"/>
        <v>0.94</v>
      </c>
      <c r="E53" s="96">
        <v>306</v>
      </c>
      <c r="F53" s="85">
        <f>E53/400</f>
        <v>0.76500000000000001</v>
      </c>
      <c r="G53" s="9"/>
      <c r="H53" s="26">
        <f t="shared" si="1"/>
        <v>376</v>
      </c>
      <c r="I53" s="23"/>
      <c r="J53" s="89">
        <v>77</v>
      </c>
      <c r="K53" s="23"/>
      <c r="L53" s="89">
        <v>65</v>
      </c>
      <c r="M53" s="23"/>
      <c r="N53" s="188" t="s">
        <v>281</v>
      </c>
      <c r="O53" s="23"/>
      <c r="P53" s="89">
        <v>87</v>
      </c>
      <c r="Q53" s="191"/>
      <c r="R53" s="89">
        <v>77</v>
      </c>
      <c r="S53" s="23"/>
      <c r="T53" s="92">
        <v>70</v>
      </c>
      <c r="U53" s="20">
        <v>400</v>
      </c>
      <c r="V53" s="23"/>
      <c r="W53" s="39"/>
      <c r="X53" s="23"/>
      <c r="Y53" s="200">
        <v>306</v>
      </c>
      <c r="Z53" s="23"/>
      <c r="AA53" s="113"/>
    </row>
    <row r="54" spans="1:27" x14ac:dyDescent="0.3">
      <c r="A54" s="83" t="s">
        <v>56</v>
      </c>
      <c r="B54" s="84" t="s">
        <v>81</v>
      </c>
      <c r="C54" s="84" t="s">
        <v>129</v>
      </c>
      <c r="D54" s="85">
        <f t="shared" si="0"/>
        <v>0.80800000000000005</v>
      </c>
      <c r="E54" s="96">
        <v>300</v>
      </c>
      <c r="F54" s="85">
        <f>E54/400</f>
        <v>0.75</v>
      </c>
      <c r="G54" s="9"/>
      <c r="H54" s="26">
        <f t="shared" si="1"/>
        <v>404</v>
      </c>
      <c r="I54" s="9"/>
      <c r="J54" s="114">
        <v>58</v>
      </c>
      <c r="K54" s="23"/>
      <c r="L54" s="89">
        <v>65</v>
      </c>
      <c r="M54" s="23"/>
      <c r="N54" s="89">
        <v>78</v>
      </c>
      <c r="O54" s="23"/>
      <c r="P54" s="89">
        <v>79</v>
      </c>
      <c r="Q54" s="191"/>
      <c r="R54" s="89">
        <v>78</v>
      </c>
      <c r="S54" s="23"/>
      <c r="T54" s="92">
        <v>46</v>
      </c>
      <c r="U54" s="20">
        <v>500</v>
      </c>
      <c r="V54" s="23"/>
      <c r="W54" s="39"/>
      <c r="X54" s="23"/>
      <c r="Y54" s="200">
        <v>300</v>
      </c>
      <c r="Z54" s="23"/>
      <c r="AA54" s="113"/>
    </row>
    <row r="55" spans="1:27" x14ac:dyDescent="0.3">
      <c r="A55" s="83" t="s">
        <v>57</v>
      </c>
      <c r="B55" s="84" t="s">
        <v>175</v>
      </c>
      <c r="C55" s="84" t="s">
        <v>239</v>
      </c>
      <c r="D55" s="85">
        <f t="shared" si="0"/>
        <v>0.71750000000000003</v>
      </c>
      <c r="E55" s="86">
        <v>287</v>
      </c>
      <c r="F55" s="85">
        <f>E55/400</f>
        <v>0.71750000000000003</v>
      </c>
      <c r="G55" s="9"/>
      <c r="H55" s="26">
        <f t="shared" si="1"/>
        <v>287</v>
      </c>
      <c r="I55" s="9"/>
      <c r="J55" s="187" t="s">
        <v>281</v>
      </c>
      <c r="K55" s="23"/>
      <c r="L55" s="89">
        <v>65</v>
      </c>
      <c r="M55" s="23"/>
      <c r="N55" s="89">
        <v>80</v>
      </c>
      <c r="O55" s="23"/>
      <c r="P55" s="89">
        <v>74</v>
      </c>
      <c r="Q55" s="191"/>
      <c r="R55" s="89">
        <v>68</v>
      </c>
      <c r="S55" s="23"/>
      <c r="T55" s="187" t="s">
        <v>281</v>
      </c>
      <c r="U55" s="20">
        <v>400</v>
      </c>
      <c r="V55" s="23"/>
      <c r="W55" s="39"/>
      <c r="X55" s="23"/>
      <c r="Y55" s="200">
        <v>287</v>
      </c>
      <c r="Z55" s="23"/>
      <c r="AA55" s="113"/>
    </row>
    <row r="56" spans="1:27" x14ac:dyDescent="0.3">
      <c r="A56" s="83" t="s">
        <v>58</v>
      </c>
      <c r="B56" s="84" t="s">
        <v>43</v>
      </c>
      <c r="C56" s="84" t="s">
        <v>221</v>
      </c>
      <c r="D56" s="85">
        <f t="shared" si="0"/>
        <v>0.93666666666666665</v>
      </c>
      <c r="E56" s="96">
        <v>215</v>
      </c>
      <c r="F56" s="85">
        <f>E56/300</f>
        <v>0.71666666666666667</v>
      </c>
      <c r="G56" s="9"/>
      <c r="H56" s="26">
        <f t="shared" si="1"/>
        <v>281</v>
      </c>
      <c r="I56" s="9"/>
      <c r="J56" s="100">
        <v>68</v>
      </c>
      <c r="K56" s="23"/>
      <c r="L56" s="89">
        <v>76</v>
      </c>
      <c r="M56" s="23"/>
      <c r="N56" s="188" t="s">
        <v>281</v>
      </c>
      <c r="O56" s="23"/>
      <c r="P56" s="188" t="s">
        <v>281</v>
      </c>
      <c r="Q56" s="23"/>
      <c r="R56" s="89">
        <v>71</v>
      </c>
      <c r="S56" s="191"/>
      <c r="T56" s="100">
        <v>66</v>
      </c>
      <c r="U56" s="20">
        <v>300</v>
      </c>
      <c r="V56" s="23"/>
      <c r="W56" s="39"/>
      <c r="X56" s="23"/>
      <c r="Y56" s="200">
        <v>281</v>
      </c>
      <c r="Z56" s="23"/>
      <c r="AA56" s="113"/>
    </row>
    <row r="57" spans="1:27" x14ac:dyDescent="0.3">
      <c r="A57" s="83" t="s">
        <v>59</v>
      </c>
      <c r="B57" s="84" t="s">
        <v>176</v>
      </c>
      <c r="C57" s="84" t="s">
        <v>177</v>
      </c>
      <c r="D57" s="85">
        <f t="shared" si="0"/>
        <v>0.93</v>
      </c>
      <c r="E57" s="96">
        <v>212</v>
      </c>
      <c r="F57" s="85">
        <f>E57/300</f>
        <v>0.70666666666666667</v>
      </c>
      <c r="G57" s="9"/>
      <c r="H57" s="26">
        <f t="shared" si="1"/>
        <v>279</v>
      </c>
      <c r="I57" s="9"/>
      <c r="J57" s="100">
        <v>68</v>
      </c>
      <c r="K57" s="23"/>
      <c r="L57" s="188" t="s">
        <v>281</v>
      </c>
      <c r="M57" s="23"/>
      <c r="N57" s="89">
        <v>77</v>
      </c>
      <c r="O57" s="23"/>
      <c r="P57" s="89">
        <v>67</v>
      </c>
      <c r="Q57" s="23"/>
      <c r="R57" s="188" t="s">
        <v>281</v>
      </c>
      <c r="S57" s="23"/>
      <c r="T57" s="100">
        <v>67</v>
      </c>
      <c r="U57" s="20">
        <v>300</v>
      </c>
      <c r="V57" s="23"/>
      <c r="W57" s="39"/>
      <c r="X57" s="23"/>
      <c r="Y57" s="200">
        <v>279</v>
      </c>
      <c r="Z57" s="23"/>
      <c r="AA57" s="113"/>
    </row>
    <row r="58" spans="1:27" x14ac:dyDescent="0.3">
      <c r="A58" s="83" t="s">
        <v>60</v>
      </c>
      <c r="B58" s="84" t="s">
        <v>217</v>
      </c>
      <c r="C58" s="84" t="s">
        <v>187</v>
      </c>
      <c r="D58" s="85">
        <f t="shared" si="0"/>
        <v>0.83250000000000002</v>
      </c>
      <c r="E58" s="96">
        <v>278</v>
      </c>
      <c r="F58" s="85">
        <f>E58/400</f>
        <v>0.69499999999999995</v>
      </c>
      <c r="G58" s="9"/>
      <c r="H58" s="26">
        <f t="shared" si="1"/>
        <v>333</v>
      </c>
      <c r="I58" s="23"/>
      <c r="J58" s="89">
        <v>69</v>
      </c>
      <c r="K58" s="23"/>
      <c r="L58" s="89">
        <v>73</v>
      </c>
      <c r="M58" s="23"/>
      <c r="N58" s="188" t="s">
        <v>281</v>
      </c>
      <c r="O58" s="23"/>
      <c r="P58" s="89">
        <v>68</v>
      </c>
      <c r="Q58" s="191"/>
      <c r="R58" s="89">
        <v>68</v>
      </c>
      <c r="S58" s="23"/>
      <c r="T58" s="92">
        <v>55</v>
      </c>
      <c r="U58" s="20">
        <v>400</v>
      </c>
      <c r="V58" s="23"/>
      <c r="W58" s="39"/>
      <c r="X58" s="23"/>
      <c r="Y58" s="200">
        <v>278</v>
      </c>
      <c r="Z58" s="23"/>
      <c r="AA58" s="113"/>
    </row>
    <row r="59" spans="1:27" x14ac:dyDescent="0.3">
      <c r="A59" s="83" t="s">
        <v>61</v>
      </c>
      <c r="B59" s="84" t="s">
        <v>222</v>
      </c>
      <c r="C59" s="84" t="s">
        <v>27</v>
      </c>
      <c r="D59" s="85">
        <f t="shared" si="0"/>
        <v>0.67749999999999999</v>
      </c>
      <c r="E59" s="96">
        <v>271</v>
      </c>
      <c r="F59" s="85">
        <f>E59/400</f>
        <v>0.67749999999999999</v>
      </c>
      <c r="G59" s="9"/>
      <c r="H59" s="26">
        <f t="shared" si="1"/>
        <v>271</v>
      </c>
      <c r="I59" s="9"/>
      <c r="J59" s="100">
        <v>72</v>
      </c>
      <c r="K59" s="23"/>
      <c r="L59" s="188" t="s">
        <v>281</v>
      </c>
      <c r="M59" s="23"/>
      <c r="N59" s="89">
        <v>72</v>
      </c>
      <c r="O59" s="23"/>
      <c r="P59" s="89">
        <v>53</v>
      </c>
      <c r="Q59" s="191"/>
      <c r="R59" s="89">
        <v>74</v>
      </c>
      <c r="S59" s="23"/>
      <c r="T59" s="187" t="s">
        <v>281</v>
      </c>
      <c r="U59" s="20">
        <v>400</v>
      </c>
      <c r="V59" s="23"/>
      <c r="W59" s="39"/>
      <c r="X59" s="23"/>
      <c r="Y59" s="200">
        <v>271</v>
      </c>
      <c r="Z59" s="23"/>
      <c r="AA59" s="113"/>
    </row>
    <row r="60" spans="1:27" x14ac:dyDescent="0.3">
      <c r="A60" s="83" t="s">
        <v>62</v>
      </c>
      <c r="B60" s="84" t="s">
        <v>110</v>
      </c>
      <c r="C60" s="84" t="s">
        <v>38</v>
      </c>
      <c r="D60" s="85">
        <f t="shared" si="0"/>
        <v>0.73599999999999999</v>
      </c>
      <c r="E60" s="86">
        <v>265</v>
      </c>
      <c r="F60" s="85">
        <f>E60/400</f>
        <v>0.66249999999999998</v>
      </c>
      <c r="G60" s="9"/>
      <c r="H60" s="26">
        <f t="shared" si="1"/>
        <v>368</v>
      </c>
      <c r="I60" s="9"/>
      <c r="J60" s="100">
        <v>73</v>
      </c>
      <c r="K60" s="23"/>
      <c r="L60" s="89">
        <v>66</v>
      </c>
      <c r="M60" s="23"/>
      <c r="N60" s="89">
        <v>69</v>
      </c>
      <c r="O60" s="23"/>
      <c r="P60" s="90">
        <v>50</v>
      </c>
      <c r="Q60" s="23"/>
      <c r="R60" s="89">
        <v>57</v>
      </c>
      <c r="S60" s="23"/>
      <c r="T60" s="92">
        <v>53</v>
      </c>
      <c r="U60" s="20">
        <v>500</v>
      </c>
      <c r="V60" s="23"/>
      <c r="W60" s="39"/>
      <c r="X60" s="23"/>
      <c r="Y60" s="200">
        <v>265</v>
      </c>
      <c r="Z60" s="23"/>
      <c r="AA60" s="113"/>
    </row>
    <row r="61" spans="1:27" x14ac:dyDescent="0.3">
      <c r="A61" s="83" t="s">
        <v>63</v>
      </c>
      <c r="B61" s="84" t="s">
        <v>46</v>
      </c>
      <c r="C61" s="84" t="s">
        <v>179</v>
      </c>
      <c r="D61" s="85">
        <f t="shared" si="0"/>
        <v>0.85666666666666669</v>
      </c>
      <c r="E61" s="96">
        <v>193</v>
      </c>
      <c r="F61" s="85">
        <f>E61/300</f>
        <v>0.64333333333333331</v>
      </c>
      <c r="G61" s="9"/>
      <c r="H61" s="26">
        <f t="shared" si="1"/>
        <v>257</v>
      </c>
      <c r="I61" s="9"/>
      <c r="J61" s="100">
        <v>50</v>
      </c>
      <c r="K61" s="23"/>
      <c r="L61" s="89">
        <v>77</v>
      </c>
      <c r="M61" s="23"/>
      <c r="N61" s="89">
        <v>66</v>
      </c>
      <c r="O61" s="23"/>
      <c r="P61" s="188" t="s">
        <v>281</v>
      </c>
      <c r="Q61" s="23"/>
      <c r="R61" s="188" t="s">
        <v>281</v>
      </c>
      <c r="S61" s="23"/>
      <c r="T61" s="100">
        <v>64</v>
      </c>
      <c r="U61" s="20">
        <v>300</v>
      </c>
      <c r="V61" s="23"/>
      <c r="W61" s="39"/>
      <c r="X61" s="23"/>
      <c r="Y61" s="200">
        <v>257</v>
      </c>
      <c r="Z61" s="23"/>
      <c r="AA61" s="113"/>
    </row>
    <row r="62" spans="1:27" x14ac:dyDescent="0.3">
      <c r="A62" s="72" t="s">
        <v>244</v>
      </c>
      <c r="B62" s="9"/>
      <c r="C62" s="9"/>
      <c r="D62" s="73"/>
      <c r="E62" s="154"/>
      <c r="F62" s="73"/>
      <c r="G62" s="9"/>
      <c r="H62" s="23"/>
      <c r="I62" s="9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0"/>
      <c r="V62" s="23"/>
      <c r="W62" s="23"/>
      <c r="X62" s="23"/>
      <c r="Y62" s="191"/>
      <c r="Z62" s="23"/>
      <c r="AA62" s="23"/>
    </row>
    <row r="63" spans="1:27" ht="23.25" x14ac:dyDescent="0.35">
      <c r="A63" s="196" t="s">
        <v>54</v>
      </c>
      <c r="B63" s="84" t="s">
        <v>156</v>
      </c>
      <c r="C63" s="84" t="s">
        <v>24</v>
      </c>
      <c r="D63" s="85">
        <f>H63/U63</f>
        <v>0.72250000000000003</v>
      </c>
      <c r="E63" s="96">
        <v>289</v>
      </c>
      <c r="F63" s="85">
        <f>E63/400</f>
        <v>0.72250000000000003</v>
      </c>
      <c r="G63" s="9"/>
      <c r="H63" s="26">
        <f>SUM(J63,L63,N63, P63,R63,T63)</f>
        <v>289</v>
      </c>
      <c r="I63" s="9"/>
      <c r="J63" s="89">
        <v>72</v>
      </c>
      <c r="K63" s="23"/>
      <c r="L63" s="89">
        <v>62</v>
      </c>
      <c r="M63" s="23"/>
      <c r="N63" s="188" t="s">
        <v>281</v>
      </c>
      <c r="O63" s="23"/>
      <c r="P63" s="89">
        <v>85</v>
      </c>
      <c r="Q63" s="191"/>
      <c r="R63" s="89">
        <v>70</v>
      </c>
      <c r="S63" s="23"/>
      <c r="T63" s="187" t="s">
        <v>281</v>
      </c>
      <c r="U63" s="20">
        <v>400</v>
      </c>
      <c r="V63" s="23"/>
      <c r="W63" s="39"/>
      <c r="X63" s="23"/>
      <c r="Y63" s="200">
        <v>289</v>
      </c>
      <c r="Z63" s="23"/>
      <c r="AA63" s="113"/>
    </row>
    <row r="64" spans="1:27" ht="23.25" x14ac:dyDescent="0.35">
      <c r="A64" s="196" t="s">
        <v>55</v>
      </c>
      <c r="B64" s="84" t="s">
        <v>134</v>
      </c>
      <c r="C64" s="84" t="s">
        <v>29</v>
      </c>
      <c r="D64" s="85">
        <f>H64/U64</f>
        <v>0.94333333333333336</v>
      </c>
      <c r="E64" s="96">
        <v>206</v>
      </c>
      <c r="F64" s="85">
        <f>E64/300</f>
        <v>0.68666666666666665</v>
      </c>
      <c r="G64" s="9"/>
      <c r="H64" s="26">
        <f>SUM(J64,L64,N64, P64,R64,T64)</f>
        <v>283</v>
      </c>
      <c r="I64" s="9"/>
      <c r="J64" s="89">
        <v>71</v>
      </c>
      <c r="K64" s="23"/>
      <c r="L64" s="89">
        <v>63</v>
      </c>
      <c r="M64" s="23"/>
      <c r="N64" s="188" t="s">
        <v>281</v>
      </c>
      <c r="O64" s="23"/>
      <c r="P64" s="188" t="s">
        <v>281</v>
      </c>
      <c r="Q64" s="23"/>
      <c r="R64" s="89">
        <v>72</v>
      </c>
      <c r="S64" s="191"/>
      <c r="T64" s="100">
        <v>77</v>
      </c>
      <c r="U64" s="20">
        <v>300</v>
      </c>
      <c r="V64" s="23"/>
      <c r="W64" s="39"/>
      <c r="X64" s="23"/>
      <c r="Y64" s="200">
        <v>283</v>
      </c>
      <c r="Z64" s="23"/>
      <c r="AA64" s="113"/>
    </row>
    <row r="65" spans="1:27" x14ac:dyDescent="0.3">
      <c r="A65" s="83" t="s">
        <v>56</v>
      </c>
      <c r="B65" s="84" t="s">
        <v>102</v>
      </c>
      <c r="C65" s="84" t="s">
        <v>230</v>
      </c>
      <c r="D65" s="85">
        <f>H65/U65</f>
        <v>0.7</v>
      </c>
      <c r="E65" s="96">
        <v>280</v>
      </c>
      <c r="F65" s="85">
        <f>E65/400</f>
        <v>0.7</v>
      </c>
      <c r="G65" s="9"/>
      <c r="H65" s="26">
        <f>SUM(J65,L65,N65, P65,R65,T65)</f>
        <v>280</v>
      </c>
      <c r="I65" s="23"/>
      <c r="J65" s="89">
        <v>72</v>
      </c>
      <c r="K65" s="23"/>
      <c r="L65" s="89">
        <v>69</v>
      </c>
      <c r="M65" s="23"/>
      <c r="N65" s="89">
        <v>59</v>
      </c>
      <c r="O65" s="191"/>
      <c r="P65" s="89">
        <v>80</v>
      </c>
      <c r="Q65" s="23"/>
      <c r="R65" s="188" t="s">
        <v>281</v>
      </c>
      <c r="S65" s="23"/>
      <c r="T65" s="187" t="s">
        <v>281</v>
      </c>
      <c r="U65" s="20">
        <v>400</v>
      </c>
      <c r="V65" s="23"/>
      <c r="W65" s="39"/>
      <c r="X65" s="23"/>
      <c r="Y65" s="200">
        <v>280</v>
      </c>
      <c r="Z65" s="23"/>
      <c r="AA65" s="113"/>
    </row>
    <row r="66" spans="1:27" x14ac:dyDescent="0.3">
      <c r="A66" s="83" t="s">
        <v>57</v>
      </c>
      <c r="B66" s="84" t="s">
        <v>94</v>
      </c>
      <c r="C66" s="84" t="s">
        <v>38</v>
      </c>
      <c r="D66" s="85">
        <f>H66/U66</f>
        <v>0.79800000000000004</v>
      </c>
      <c r="E66" s="86">
        <v>273</v>
      </c>
      <c r="F66" s="85">
        <f>E66/400</f>
        <v>0.6825</v>
      </c>
      <c r="G66" s="9"/>
      <c r="H66" s="26">
        <f>SUM(J66,L66,N66, P66,R66,T66)</f>
        <v>399</v>
      </c>
      <c r="I66" s="9"/>
      <c r="J66" s="100">
        <v>70</v>
      </c>
      <c r="K66" s="23"/>
      <c r="L66" s="89">
        <v>68</v>
      </c>
      <c r="M66" s="23"/>
      <c r="N66" s="90">
        <v>63</v>
      </c>
      <c r="O66" s="190"/>
      <c r="P66" s="90">
        <v>62</v>
      </c>
      <c r="Q66" s="23"/>
      <c r="R66" s="89">
        <v>72</v>
      </c>
      <c r="S66" s="191"/>
      <c r="T66" s="100">
        <v>64</v>
      </c>
      <c r="U66" s="20">
        <v>500</v>
      </c>
      <c r="V66" s="23"/>
      <c r="W66" s="39"/>
      <c r="X66" s="23"/>
      <c r="Y66" s="200">
        <v>274</v>
      </c>
      <c r="Z66" s="23"/>
      <c r="AA66" s="113"/>
    </row>
    <row r="67" spans="1:27" x14ac:dyDescent="0.3">
      <c r="A67" s="83" t="s">
        <v>58</v>
      </c>
      <c r="B67" s="84" t="s">
        <v>112</v>
      </c>
      <c r="C67" s="84" t="s">
        <v>181</v>
      </c>
      <c r="D67" s="85">
        <f>H67/U67</f>
        <v>0.82250000000000001</v>
      </c>
      <c r="E67" s="96">
        <v>269</v>
      </c>
      <c r="F67" s="85">
        <f>E67/400</f>
        <v>0.67249999999999999</v>
      </c>
      <c r="G67" s="9"/>
      <c r="H67" s="26">
        <f>SUM(J67,L67,N67, P67,R67,T67)</f>
        <v>329</v>
      </c>
      <c r="I67" s="23"/>
      <c r="J67" s="188" t="s">
        <v>281</v>
      </c>
      <c r="K67" s="23"/>
      <c r="L67" s="89">
        <v>65</v>
      </c>
      <c r="M67" s="23"/>
      <c r="N67" s="89">
        <v>73</v>
      </c>
      <c r="O67" s="23"/>
      <c r="P67" s="89">
        <v>69</v>
      </c>
      <c r="Q67" s="191"/>
      <c r="R67" s="89">
        <v>62</v>
      </c>
      <c r="S67" s="23"/>
      <c r="T67" s="92">
        <v>60</v>
      </c>
      <c r="U67" s="20">
        <v>400</v>
      </c>
      <c r="V67" s="23"/>
      <c r="W67" s="39"/>
      <c r="X67" s="23"/>
      <c r="Y67" s="200">
        <v>269</v>
      </c>
      <c r="Z67" s="23"/>
      <c r="AA67" s="113"/>
    </row>
    <row r="68" spans="1:27" x14ac:dyDescent="0.3">
      <c r="A68" s="83" t="s">
        <v>59</v>
      </c>
      <c r="B68" s="84" t="s">
        <v>209</v>
      </c>
      <c r="C68" s="84" t="s">
        <v>210</v>
      </c>
      <c r="D68" s="85">
        <f>H68/U68</f>
        <v>0.65500000000000003</v>
      </c>
      <c r="E68" s="96">
        <v>262</v>
      </c>
      <c r="F68" s="85">
        <f>E68/400</f>
        <v>0.65500000000000003</v>
      </c>
      <c r="G68" s="9"/>
      <c r="H68" s="26">
        <f>SUM(J68,L68,N68, P68,R68,T68)</f>
        <v>262</v>
      </c>
      <c r="I68" s="9"/>
      <c r="J68" s="100">
        <v>56</v>
      </c>
      <c r="K68" s="23"/>
      <c r="L68" s="89">
        <v>68</v>
      </c>
      <c r="M68" s="23"/>
      <c r="N68" s="89">
        <v>66</v>
      </c>
      <c r="O68" s="23"/>
      <c r="P68" s="188" t="s">
        <v>281</v>
      </c>
      <c r="Q68" s="23"/>
      <c r="R68" s="89">
        <v>72</v>
      </c>
      <c r="S68" s="23"/>
      <c r="T68" s="187" t="s">
        <v>281</v>
      </c>
      <c r="U68" s="20">
        <v>400</v>
      </c>
      <c r="V68" s="23"/>
      <c r="W68" s="39"/>
      <c r="X68" s="23"/>
      <c r="Y68" s="200">
        <v>262</v>
      </c>
      <c r="Z68" s="23"/>
      <c r="AA68" s="113"/>
    </row>
    <row r="69" spans="1:27" x14ac:dyDescent="0.3">
      <c r="A69" s="83" t="s">
        <v>60</v>
      </c>
      <c r="B69" s="84" t="s">
        <v>237</v>
      </c>
      <c r="C69" s="84" t="s">
        <v>182</v>
      </c>
      <c r="D69" s="85">
        <f>H69/U69</f>
        <v>0.73799999999999999</v>
      </c>
      <c r="E69" s="86">
        <v>258</v>
      </c>
      <c r="F69" s="85">
        <f>E69/400</f>
        <v>0.64500000000000002</v>
      </c>
      <c r="G69" s="9"/>
      <c r="H69" s="26">
        <f>SUM(J69,L69,N69, P69,R69,T69)</f>
        <v>369</v>
      </c>
      <c r="I69" s="9"/>
      <c r="J69" s="100">
        <v>58</v>
      </c>
      <c r="K69" s="23"/>
      <c r="L69" s="90">
        <v>52</v>
      </c>
      <c r="M69" s="23"/>
      <c r="N69" s="89">
        <v>77</v>
      </c>
      <c r="O69" s="23"/>
      <c r="P69" s="89">
        <v>64</v>
      </c>
      <c r="Q69" s="23"/>
      <c r="R69" s="91">
        <v>59</v>
      </c>
      <c r="S69" s="23"/>
      <c r="T69" s="100">
        <v>59</v>
      </c>
      <c r="U69" s="20">
        <v>500</v>
      </c>
      <c r="V69" s="23"/>
      <c r="W69" s="39"/>
      <c r="X69" s="23"/>
      <c r="Y69" s="200">
        <v>258</v>
      </c>
      <c r="Z69" s="23"/>
      <c r="AA69" s="113"/>
    </row>
    <row r="70" spans="1:27" x14ac:dyDescent="0.3">
      <c r="A70" s="72" t="s">
        <v>245</v>
      </c>
      <c r="B70" s="9"/>
      <c r="C70" s="9"/>
      <c r="D70" s="73"/>
      <c r="E70" s="150"/>
      <c r="F70" s="73"/>
      <c r="G70" s="9"/>
      <c r="H70" s="23"/>
      <c r="I70" s="9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0"/>
      <c r="V70" s="23"/>
      <c r="W70" s="23"/>
      <c r="X70" s="23"/>
      <c r="Y70" s="191"/>
      <c r="Z70" s="23"/>
      <c r="AA70" s="23"/>
    </row>
    <row r="71" spans="1:27" ht="23.25" x14ac:dyDescent="0.35">
      <c r="A71" s="196" t="s">
        <v>54</v>
      </c>
      <c r="B71" s="84" t="s">
        <v>80</v>
      </c>
      <c r="C71" s="84" t="s">
        <v>218</v>
      </c>
      <c r="D71" s="85">
        <f>H71/U71</f>
        <v>0.92666666666666664</v>
      </c>
      <c r="E71" s="96">
        <v>201</v>
      </c>
      <c r="F71" s="85">
        <f>E71/300</f>
        <v>0.67</v>
      </c>
      <c r="G71" s="9"/>
      <c r="H71" s="26">
        <f>SUM(J71,L71,N71, P71,R71,T71)</f>
        <v>278</v>
      </c>
      <c r="I71" s="23"/>
      <c r="J71" s="89">
        <v>73</v>
      </c>
      <c r="K71" s="23"/>
      <c r="L71" s="89">
        <v>60</v>
      </c>
      <c r="M71" s="23"/>
      <c r="N71" s="188" t="s">
        <v>281</v>
      </c>
      <c r="O71" s="23"/>
      <c r="P71" s="188" t="s">
        <v>281</v>
      </c>
      <c r="Q71" s="23"/>
      <c r="R71" s="89">
        <v>68</v>
      </c>
      <c r="S71" s="191"/>
      <c r="T71" s="100">
        <v>77</v>
      </c>
      <c r="U71" s="20">
        <v>300</v>
      </c>
      <c r="V71" s="23"/>
      <c r="W71" s="39"/>
      <c r="X71" s="23"/>
      <c r="Y71" s="200">
        <v>278</v>
      </c>
      <c r="Z71" s="23"/>
      <c r="AA71" s="113"/>
    </row>
    <row r="72" spans="1:27" ht="23.25" x14ac:dyDescent="0.35">
      <c r="A72" s="196" t="s">
        <v>55</v>
      </c>
      <c r="B72" s="84" t="s">
        <v>235</v>
      </c>
      <c r="C72" s="84" t="s">
        <v>236</v>
      </c>
      <c r="D72" s="85">
        <f>H72/U72</f>
        <v>0.75</v>
      </c>
      <c r="E72" s="86">
        <v>268</v>
      </c>
      <c r="F72" s="85">
        <f>E72/400</f>
        <v>0.67</v>
      </c>
      <c r="G72" s="9"/>
      <c r="H72" s="26">
        <f>SUM(J72,L72,N72, P72,R72,T72)</f>
        <v>375</v>
      </c>
      <c r="I72" s="9"/>
      <c r="J72" s="100">
        <v>58</v>
      </c>
      <c r="K72" s="23"/>
      <c r="L72" s="90">
        <v>43</v>
      </c>
      <c r="M72" s="23"/>
      <c r="N72" s="89">
        <v>69</v>
      </c>
      <c r="O72" s="23"/>
      <c r="P72" s="89">
        <v>71</v>
      </c>
      <c r="Q72" s="191"/>
      <c r="R72" s="89">
        <v>70</v>
      </c>
      <c r="S72" s="23"/>
      <c r="T72" s="92">
        <v>64</v>
      </c>
      <c r="U72" s="20">
        <v>500</v>
      </c>
      <c r="V72" s="23"/>
      <c r="W72" s="39"/>
      <c r="X72" s="23"/>
      <c r="Y72" s="200">
        <v>268</v>
      </c>
      <c r="Z72" s="23"/>
      <c r="AA72" s="113"/>
    </row>
    <row r="73" spans="1:27" x14ac:dyDescent="0.3">
      <c r="A73" s="83" t="s">
        <v>56</v>
      </c>
      <c r="B73" s="84" t="s">
        <v>199</v>
      </c>
      <c r="C73" s="84" t="s">
        <v>200</v>
      </c>
      <c r="D73" s="85">
        <f>H73/U73</f>
        <v>0.74</v>
      </c>
      <c r="E73" s="96">
        <v>263</v>
      </c>
      <c r="F73" s="85">
        <f>E73/400</f>
        <v>0.65749999999999997</v>
      </c>
      <c r="G73" s="9"/>
      <c r="H73" s="26">
        <f>SUM(J73,L73,N73, P73,R73,T73)</f>
        <v>370</v>
      </c>
      <c r="I73" s="9"/>
      <c r="J73" s="89">
        <v>68</v>
      </c>
      <c r="K73" s="23"/>
      <c r="L73" s="90">
        <v>52</v>
      </c>
      <c r="M73" s="23"/>
      <c r="N73" s="89">
        <v>65</v>
      </c>
      <c r="O73" s="23"/>
      <c r="P73" s="89">
        <v>78</v>
      </c>
      <c r="Q73" s="23"/>
      <c r="R73" s="90">
        <v>50</v>
      </c>
      <c r="S73" s="23"/>
      <c r="T73" s="100">
        <v>57</v>
      </c>
      <c r="U73" s="20">
        <v>500</v>
      </c>
      <c r="V73" s="23"/>
      <c r="W73" s="39"/>
      <c r="X73" s="23"/>
      <c r="Y73" s="200">
        <v>268</v>
      </c>
      <c r="Z73" s="23"/>
      <c r="AA73" s="113"/>
    </row>
    <row r="74" spans="1:27" x14ac:dyDescent="0.3">
      <c r="A74" s="83" t="s">
        <v>57</v>
      </c>
      <c r="B74" s="84" t="s">
        <v>77</v>
      </c>
      <c r="C74" s="84" t="s">
        <v>187</v>
      </c>
      <c r="D74" s="85">
        <f>H74/U74</f>
        <v>0.8</v>
      </c>
      <c r="E74" s="96">
        <v>259</v>
      </c>
      <c r="F74" s="85">
        <f>E74/400</f>
        <v>0.64749999999999996</v>
      </c>
      <c r="G74" s="9"/>
      <c r="H74" s="26">
        <f>SUM(J74,L74,N74, P74,R74,T74)</f>
        <v>320</v>
      </c>
      <c r="I74" s="9"/>
      <c r="J74" s="100">
        <v>69</v>
      </c>
      <c r="K74" s="23"/>
      <c r="L74" s="89">
        <v>62</v>
      </c>
      <c r="M74" s="23"/>
      <c r="N74" s="188" t="s">
        <v>281</v>
      </c>
      <c r="O74" s="23"/>
      <c r="P74" s="89">
        <v>73</v>
      </c>
      <c r="Q74" s="23"/>
      <c r="R74" s="91">
        <v>55</v>
      </c>
      <c r="S74" s="23"/>
      <c r="T74" s="100">
        <v>61</v>
      </c>
      <c r="U74" s="20">
        <v>400</v>
      </c>
      <c r="V74" s="23"/>
      <c r="W74" s="39"/>
      <c r="X74" s="23"/>
      <c r="Y74" s="200">
        <v>265</v>
      </c>
      <c r="Z74" s="23"/>
      <c r="AA74" s="113"/>
    </row>
    <row r="75" spans="1:27" x14ac:dyDescent="0.3">
      <c r="A75" s="83" t="s">
        <v>58</v>
      </c>
      <c r="B75" s="84" t="s">
        <v>123</v>
      </c>
      <c r="C75" s="84" t="s">
        <v>35</v>
      </c>
      <c r="D75" s="85">
        <f>H75/U75</f>
        <v>0.72799999999999998</v>
      </c>
      <c r="E75" s="96">
        <v>259</v>
      </c>
      <c r="F75" s="85">
        <f>E75/400</f>
        <v>0.64749999999999996</v>
      </c>
      <c r="G75" s="9"/>
      <c r="H75" s="26">
        <f>SUM(J75,L75,N75, P75,R75,T75)</f>
        <v>364</v>
      </c>
      <c r="I75" s="9"/>
      <c r="J75" s="89">
        <v>65</v>
      </c>
      <c r="K75" s="23"/>
      <c r="L75" s="90">
        <v>56</v>
      </c>
      <c r="M75" s="23"/>
      <c r="N75" s="89">
        <v>67</v>
      </c>
      <c r="O75" s="23"/>
      <c r="P75" s="89">
        <v>70</v>
      </c>
      <c r="Q75" s="191"/>
      <c r="R75" s="89">
        <v>57</v>
      </c>
      <c r="S75" s="23"/>
      <c r="T75" s="92">
        <v>49</v>
      </c>
      <c r="U75" s="20">
        <v>500</v>
      </c>
      <c r="V75" s="23"/>
      <c r="W75" s="39"/>
      <c r="X75" s="23"/>
      <c r="Y75" s="200">
        <v>259</v>
      </c>
      <c r="Z75" s="23"/>
      <c r="AA75" s="113"/>
    </row>
    <row r="76" spans="1:27" x14ac:dyDescent="0.3">
      <c r="A76" s="83" t="s">
        <v>59</v>
      </c>
      <c r="B76" s="84" t="s">
        <v>16</v>
      </c>
      <c r="C76" s="84" t="s">
        <v>40</v>
      </c>
      <c r="D76" s="85">
        <f>H76/U76</f>
        <v>0.84666666666666668</v>
      </c>
      <c r="E76" s="96">
        <v>200</v>
      </c>
      <c r="F76" s="85">
        <f>E76/300</f>
        <v>0.66666666666666663</v>
      </c>
      <c r="G76" s="9"/>
      <c r="H76" s="26">
        <f>SUM(J76,L76,N76, P76,R76,T76)</f>
        <v>254</v>
      </c>
      <c r="I76" s="9"/>
      <c r="J76" s="100">
        <v>60</v>
      </c>
      <c r="K76" s="23"/>
      <c r="L76" s="89">
        <v>73</v>
      </c>
      <c r="M76" s="23"/>
      <c r="N76" s="188" t="s">
        <v>281</v>
      </c>
      <c r="O76" s="23"/>
      <c r="P76" s="188" t="s">
        <v>281</v>
      </c>
      <c r="Q76" s="23"/>
      <c r="R76" s="89">
        <v>67</v>
      </c>
      <c r="S76" s="191"/>
      <c r="T76" s="100">
        <v>54</v>
      </c>
      <c r="U76" s="20">
        <v>300</v>
      </c>
      <c r="V76" s="23"/>
      <c r="W76" s="39"/>
      <c r="X76" s="23"/>
      <c r="Y76" s="200">
        <v>254</v>
      </c>
      <c r="Z76" s="23"/>
      <c r="AA76" s="113"/>
    </row>
    <row r="77" spans="1:27" x14ac:dyDescent="0.3">
      <c r="A77" s="72" t="s">
        <v>246</v>
      </c>
      <c r="B77" s="9"/>
      <c r="C77" s="9"/>
      <c r="D77" s="73"/>
      <c r="E77" s="154"/>
      <c r="F77" s="73"/>
      <c r="G77" s="9"/>
      <c r="H77" s="23"/>
      <c r="I77" s="9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0"/>
      <c r="V77" s="23"/>
      <c r="W77" s="23"/>
      <c r="X77" s="23"/>
      <c r="Y77" s="191"/>
      <c r="Z77" s="23"/>
      <c r="AA77" s="23"/>
    </row>
    <row r="78" spans="1:27" ht="23.25" x14ac:dyDescent="0.35">
      <c r="A78" s="196" t="s">
        <v>54</v>
      </c>
      <c r="B78" s="84" t="s">
        <v>172</v>
      </c>
      <c r="C78" s="84" t="s">
        <v>173</v>
      </c>
      <c r="D78" s="85">
        <f>H78/U78</f>
        <v>0.78800000000000003</v>
      </c>
      <c r="E78" s="96">
        <v>280</v>
      </c>
      <c r="F78" s="85">
        <f>E78/400</f>
        <v>0.7</v>
      </c>
      <c r="G78" s="9"/>
      <c r="H78" s="26">
        <f>SUM(J78,L78,N78, P78,R78,T78)</f>
        <v>394</v>
      </c>
      <c r="I78" s="23"/>
      <c r="J78" s="90">
        <v>53</v>
      </c>
      <c r="K78" s="23"/>
      <c r="L78" s="89">
        <v>59</v>
      </c>
      <c r="M78" s="23"/>
      <c r="N78" s="89">
        <v>67</v>
      </c>
      <c r="O78" s="23"/>
      <c r="P78" s="89">
        <v>74</v>
      </c>
      <c r="Q78" s="191"/>
      <c r="R78" s="89">
        <v>80</v>
      </c>
      <c r="S78" s="23"/>
      <c r="T78" s="92">
        <v>61</v>
      </c>
      <c r="U78" s="20">
        <v>500</v>
      </c>
      <c r="V78" s="23"/>
      <c r="W78" s="39"/>
      <c r="X78" s="23"/>
      <c r="Y78" s="200">
        <v>280</v>
      </c>
      <c r="Z78" s="23"/>
      <c r="AA78" s="113"/>
    </row>
    <row r="79" spans="1:27" ht="23.25" x14ac:dyDescent="0.35">
      <c r="A79" s="196" t="s">
        <v>55</v>
      </c>
      <c r="B79" s="84" t="s">
        <v>123</v>
      </c>
      <c r="C79" s="84" t="s">
        <v>111</v>
      </c>
      <c r="D79" s="85">
        <f>H79/U79</f>
        <v>0.84</v>
      </c>
      <c r="E79" s="86">
        <v>279</v>
      </c>
      <c r="F79" s="85">
        <f>E79/400</f>
        <v>0.69750000000000001</v>
      </c>
      <c r="G79" s="9"/>
      <c r="H79" s="26">
        <f>SUM(J79,L79,N79, P79,R79,T79)</f>
        <v>336</v>
      </c>
      <c r="I79" s="9"/>
      <c r="J79" s="100">
        <v>64</v>
      </c>
      <c r="K79" s="23"/>
      <c r="L79" s="89">
        <v>61</v>
      </c>
      <c r="M79" s="23"/>
      <c r="N79" s="188" t="s">
        <v>281</v>
      </c>
      <c r="O79" s="23"/>
      <c r="P79" s="89">
        <v>83</v>
      </c>
      <c r="Q79" s="191"/>
      <c r="R79" s="89">
        <v>71</v>
      </c>
      <c r="S79" s="23"/>
      <c r="T79" s="92">
        <v>57</v>
      </c>
      <c r="U79" s="20">
        <v>400</v>
      </c>
      <c r="V79" s="23"/>
      <c r="W79" s="39"/>
      <c r="X79" s="23"/>
      <c r="Y79" s="200">
        <v>279</v>
      </c>
      <c r="Z79" s="23"/>
      <c r="AA79" s="113"/>
    </row>
    <row r="80" spans="1:27" x14ac:dyDescent="0.3">
      <c r="A80" s="83" t="s">
        <v>56</v>
      </c>
      <c r="B80" s="84" t="s">
        <v>133</v>
      </c>
      <c r="C80" s="84" t="s">
        <v>30</v>
      </c>
      <c r="D80" s="85">
        <f>H80/U80</f>
        <v>0.748</v>
      </c>
      <c r="E80" s="96">
        <v>259</v>
      </c>
      <c r="F80" s="85">
        <f>E80/400</f>
        <v>0.64749999999999996</v>
      </c>
      <c r="G80" s="9"/>
      <c r="H80" s="26">
        <f>SUM(J80,L80,N80, P80,R80,T80)</f>
        <v>374</v>
      </c>
      <c r="I80" s="9"/>
      <c r="J80" s="100">
        <v>63</v>
      </c>
      <c r="K80" s="23"/>
      <c r="L80" s="90">
        <v>59</v>
      </c>
      <c r="M80" s="23"/>
      <c r="N80" s="89">
        <v>63</v>
      </c>
      <c r="O80" s="23"/>
      <c r="P80" s="89">
        <v>74</v>
      </c>
      <c r="Q80" s="191"/>
      <c r="R80" s="89">
        <v>59</v>
      </c>
      <c r="S80" s="23"/>
      <c r="T80" s="92">
        <v>56</v>
      </c>
      <c r="U80" s="20">
        <v>500</v>
      </c>
      <c r="V80" s="23"/>
      <c r="W80" s="39"/>
      <c r="X80" s="23"/>
      <c r="Y80" s="200">
        <v>259</v>
      </c>
      <c r="Z80" s="23"/>
      <c r="AA80" s="113"/>
    </row>
    <row r="81" spans="1:30" x14ac:dyDescent="0.3">
      <c r="A81" s="83" t="s">
        <v>57</v>
      </c>
      <c r="B81" s="84" t="s">
        <v>174</v>
      </c>
      <c r="C81" s="84" t="s">
        <v>173</v>
      </c>
      <c r="D81" s="85">
        <f>H81/U81</f>
        <v>0.83333333333333337</v>
      </c>
      <c r="E81" s="96">
        <v>189</v>
      </c>
      <c r="F81" s="85">
        <f>E81/300</f>
        <v>0.63</v>
      </c>
      <c r="G81" s="9"/>
      <c r="H81" s="26">
        <f>SUM(J81,L81,N81, P81,R81,T81)</f>
        <v>250</v>
      </c>
      <c r="I81" s="9"/>
      <c r="J81" s="100">
        <v>61</v>
      </c>
      <c r="K81" s="23"/>
      <c r="L81" s="89">
        <v>64</v>
      </c>
      <c r="M81" s="23"/>
      <c r="N81" s="188" t="s">
        <v>281</v>
      </c>
      <c r="O81" s="23"/>
      <c r="P81" s="188" t="s">
        <v>281</v>
      </c>
      <c r="Q81" s="23"/>
      <c r="R81" s="89">
        <v>64</v>
      </c>
      <c r="S81" s="191"/>
      <c r="T81" s="100">
        <v>61</v>
      </c>
      <c r="U81" s="20">
        <v>300</v>
      </c>
      <c r="V81" s="23"/>
      <c r="W81" s="39"/>
      <c r="X81" s="23"/>
      <c r="Y81" s="200">
        <v>250</v>
      </c>
      <c r="Z81" s="23"/>
      <c r="AA81" s="113"/>
    </row>
    <row r="82" spans="1:30" x14ac:dyDescent="0.3">
      <c r="A82" s="83" t="s">
        <v>58</v>
      </c>
      <c r="B82" s="84" t="s">
        <v>93</v>
      </c>
      <c r="C82" s="84" t="s">
        <v>37</v>
      </c>
      <c r="D82" s="85">
        <f>H82/U82</f>
        <v>0.71</v>
      </c>
      <c r="E82" s="96">
        <v>250</v>
      </c>
      <c r="F82" s="85">
        <f>E82/400</f>
        <v>0.625</v>
      </c>
      <c r="G82" s="9"/>
      <c r="H82" s="26">
        <f>SUM(J82,L82,N82, P82,R82,T82)</f>
        <v>355</v>
      </c>
      <c r="I82" s="9"/>
      <c r="J82" s="100">
        <v>66</v>
      </c>
      <c r="K82" s="23"/>
      <c r="L82" s="90">
        <v>54</v>
      </c>
      <c r="M82" s="23"/>
      <c r="N82" s="89">
        <v>56</v>
      </c>
      <c r="O82" s="23"/>
      <c r="P82" s="89">
        <v>64</v>
      </c>
      <c r="Q82" s="191"/>
      <c r="R82" s="89">
        <v>64</v>
      </c>
      <c r="S82" s="23"/>
      <c r="T82" s="92">
        <v>51</v>
      </c>
      <c r="U82" s="20">
        <v>500</v>
      </c>
      <c r="V82" s="23"/>
      <c r="W82" s="39"/>
      <c r="X82" s="23"/>
      <c r="Y82" s="200">
        <v>250</v>
      </c>
      <c r="Z82" s="23"/>
      <c r="AA82" s="113"/>
    </row>
    <row r="83" spans="1:30" x14ac:dyDescent="0.3">
      <c r="A83" s="83" t="s">
        <v>59</v>
      </c>
      <c r="B83" s="84" t="s">
        <v>130</v>
      </c>
      <c r="C83" s="84" t="s">
        <v>131</v>
      </c>
      <c r="D83" s="85">
        <f>H83/U83</f>
        <v>0.69399999999999995</v>
      </c>
      <c r="E83" s="96">
        <v>249</v>
      </c>
      <c r="F83" s="85">
        <f>E83/400</f>
        <v>0.62250000000000005</v>
      </c>
      <c r="G83" s="9"/>
      <c r="H83" s="26">
        <f>SUM(J83,L83,N83, P83,R83,T83)</f>
        <v>347</v>
      </c>
      <c r="I83" s="23"/>
      <c r="J83" s="89">
        <v>57</v>
      </c>
      <c r="K83" s="23"/>
      <c r="L83" s="90">
        <v>45</v>
      </c>
      <c r="M83" s="23"/>
      <c r="N83" s="89">
        <v>68</v>
      </c>
      <c r="O83" s="23"/>
      <c r="P83" s="89">
        <v>62</v>
      </c>
      <c r="Q83" s="191"/>
      <c r="R83" s="89">
        <v>62</v>
      </c>
      <c r="S83" s="23"/>
      <c r="T83" s="92">
        <v>53</v>
      </c>
      <c r="U83" s="20">
        <v>500</v>
      </c>
      <c r="V83" s="23"/>
      <c r="W83" s="39"/>
      <c r="X83" s="23"/>
      <c r="Y83" s="200">
        <v>249</v>
      </c>
      <c r="Z83" s="23"/>
      <c r="AA83" s="113"/>
    </row>
    <row r="84" spans="1:30" x14ac:dyDescent="0.3">
      <c r="A84" s="83" t="s">
        <v>60</v>
      </c>
      <c r="B84" s="84" t="s">
        <v>145</v>
      </c>
      <c r="C84" s="84" t="s">
        <v>103</v>
      </c>
      <c r="D84" s="85">
        <f>H84/U84</f>
        <v>0.65800000000000003</v>
      </c>
      <c r="E84" s="96">
        <v>249</v>
      </c>
      <c r="F84" s="85">
        <f>E84/400</f>
        <v>0.62250000000000005</v>
      </c>
      <c r="G84" s="9"/>
      <c r="H84" s="26">
        <f>SUM(J84,L84,N84, P84,R84,T84)</f>
        <v>329</v>
      </c>
      <c r="I84" s="23"/>
      <c r="J84" s="89">
        <v>55</v>
      </c>
      <c r="K84" s="23"/>
      <c r="L84" s="89">
        <v>56</v>
      </c>
      <c r="M84" s="23"/>
      <c r="N84" s="89">
        <v>69</v>
      </c>
      <c r="O84" s="23"/>
      <c r="P84" s="89">
        <v>69</v>
      </c>
      <c r="Q84" s="23"/>
      <c r="R84" s="90">
        <v>26</v>
      </c>
      <c r="S84" s="23"/>
      <c r="T84" s="92">
        <v>54</v>
      </c>
      <c r="U84" s="20">
        <v>500</v>
      </c>
      <c r="V84" s="23"/>
      <c r="W84" s="39"/>
      <c r="X84" s="23"/>
      <c r="Y84" s="200">
        <v>249</v>
      </c>
      <c r="Z84" s="23"/>
      <c r="AA84" s="113"/>
    </row>
    <row r="85" spans="1:30" x14ac:dyDescent="0.3">
      <c r="A85" s="83" t="s">
        <v>61</v>
      </c>
      <c r="B85" s="84" t="s">
        <v>158</v>
      </c>
      <c r="C85" s="84" t="s">
        <v>125</v>
      </c>
      <c r="D85" s="85">
        <f>H85/U85</f>
        <v>0.82666666666666666</v>
      </c>
      <c r="E85" s="96">
        <v>199</v>
      </c>
      <c r="F85" s="85">
        <f>E85/300</f>
        <v>0.66333333333333333</v>
      </c>
      <c r="G85" s="9"/>
      <c r="H85" s="26">
        <f>SUM(J85,L85,N85, P85,R85,T85)</f>
        <v>248</v>
      </c>
      <c r="I85" s="9"/>
      <c r="J85" s="89">
        <v>64</v>
      </c>
      <c r="K85" s="23"/>
      <c r="L85" s="89">
        <v>62</v>
      </c>
      <c r="M85" s="23"/>
      <c r="N85" s="188" t="s">
        <v>281</v>
      </c>
      <c r="O85" s="23"/>
      <c r="P85" s="89">
        <v>73</v>
      </c>
      <c r="Q85" s="23"/>
      <c r="R85" s="188" t="s">
        <v>281</v>
      </c>
      <c r="S85" s="23"/>
      <c r="T85" s="100">
        <v>49</v>
      </c>
      <c r="U85" s="20">
        <v>300</v>
      </c>
      <c r="V85" s="23"/>
      <c r="W85" s="39"/>
      <c r="X85" s="23"/>
      <c r="Y85" s="200">
        <v>248</v>
      </c>
      <c r="Z85" s="23"/>
      <c r="AA85" s="113"/>
    </row>
    <row r="86" spans="1:30" x14ac:dyDescent="0.3">
      <c r="A86" s="83" t="s">
        <v>62</v>
      </c>
      <c r="B86" s="84" t="s">
        <v>205</v>
      </c>
      <c r="C86" s="84" t="s">
        <v>206</v>
      </c>
      <c r="D86" s="85">
        <f>H86/U86</f>
        <v>0.60499999999999998</v>
      </c>
      <c r="E86" s="96">
        <v>242</v>
      </c>
      <c r="F86" s="85">
        <f>E86/400</f>
        <v>0.60499999999999998</v>
      </c>
      <c r="G86" s="9"/>
      <c r="H86" s="26">
        <f>SUM(J86,L86,N86, P86,R86,T86)</f>
        <v>242</v>
      </c>
      <c r="I86" s="23"/>
      <c r="J86" s="89">
        <v>52</v>
      </c>
      <c r="K86" s="23"/>
      <c r="L86" s="89">
        <v>51</v>
      </c>
      <c r="M86" s="23"/>
      <c r="N86" s="89">
        <v>69</v>
      </c>
      <c r="O86" s="23"/>
      <c r="P86" s="188" t="s">
        <v>281</v>
      </c>
      <c r="Q86" s="23"/>
      <c r="R86" s="89">
        <v>70</v>
      </c>
      <c r="S86" s="23"/>
      <c r="T86" s="187" t="s">
        <v>281</v>
      </c>
      <c r="U86" s="20">
        <v>400</v>
      </c>
      <c r="V86" s="23"/>
      <c r="W86" s="39"/>
      <c r="X86" s="23"/>
      <c r="Y86" s="200">
        <v>242</v>
      </c>
      <c r="Z86" s="23"/>
      <c r="AA86" s="113"/>
      <c r="AD86" s="43"/>
    </row>
    <row r="87" spans="1:30" x14ac:dyDescent="0.3">
      <c r="A87" s="83" t="s">
        <v>63</v>
      </c>
      <c r="B87" s="84" t="s">
        <v>51</v>
      </c>
      <c r="C87" s="84" t="s">
        <v>26</v>
      </c>
      <c r="D87" s="85">
        <f>H87/U87</f>
        <v>0.5575</v>
      </c>
      <c r="E87" s="96">
        <v>223</v>
      </c>
      <c r="F87" s="85">
        <f>E87/400</f>
        <v>0.5575</v>
      </c>
      <c r="G87" s="9"/>
      <c r="H87" s="26">
        <f>SUM(J87,L87,N87, P87,R87,T87)</f>
        <v>223</v>
      </c>
      <c r="I87" s="9"/>
      <c r="J87" s="100">
        <v>69</v>
      </c>
      <c r="K87" s="23"/>
      <c r="L87" s="89">
        <v>38</v>
      </c>
      <c r="M87" s="23"/>
      <c r="N87" s="89">
        <v>55</v>
      </c>
      <c r="O87" s="23"/>
      <c r="P87" s="89">
        <v>61</v>
      </c>
      <c r="Q87" s="23"/>
      <c r="R87" s="188" t="s">
        <v>281</v>
      </c>
      <c r="S87" s="23"/>
      <c r="T87" s="187" t="s">
        <v>281</v>
      </c>
      <c r="U87" s="20">
        <v>400</v>
      </c>
      <c r="V87" s="23"/>
      <c r="W87" s="39"/>
      <c r="X87" s="23"/>
      <c r="Y87" s="200">
        <v>223</v>
      </c>
      <c r="Z87" s="23"/>
      <c r="AA87" s="113"/>
    </row>
    <row r="88" spans="1:30" x14ac:dyDescent="0.3">
      <c r="A88" s="72" t="s">
        <v>247</v>
      </c>
      <c r="B88" s="9"/>
      <c r="C88" s="9"/>
      <c r="D88" s="73"/>
      <c r="E88" s="150"/>
      <c r="F88" s="73"/>
      <c r="G88" s="9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0"/>
      <c r="V88" s="23"/>
      <c r="W88" s="23"/>
      <c r="X88" s="23"/>
      <c r="Y88" s="191"/>
      <c r="Z88" s="23"/>
      <c r="AA88" s="23"/>
    </row>
    <row r="89" spans="1:30" ht="23.25" x14ac:dyDescent="0.35">
      <c r="A89" s="196" t="s">
        <v>54</v>
      </c>
      <c r="B89" s="84" t="s">
        <v>196</v>
      </c>
      <c r="C89" s="84" t="s">
        <v>125</v>
      </c>
      <c r="D89" s="85">
        <f>H89/U89</f>
        <v>0.79749999999999999</v>
      </c>
      <c r="E89" s="96">
        <v>261</v>
      </c>
      <c r="F89" s="85">
        <f>E89/400</f>
        <v>0.65249999999999997</v>
      </c>
      <c r="G89" s="9"/>
      <c r="H89" s="26">
        <f>SUM(J89,L89,N89, P89,R89,T89)</f>
        <v>319</v>
      </c>
      <c r="I89" s="23"/>
      <c r="J89" s="89">
        <v>61</v>
      </c>
      <c r="K89" s="23"/>
      <c r="L89" s="89">
        <v>57</v>
      </c>
      <c r="M89" s="23"/>
      <c r="N89" s="188" t="s">
        <v>281</v>
      </c>
      <c r="O89" s="23"/>
      <c r="P89" s="89">
        <v>70</v>
      </c>
      <c r="Q89" s="191"/>
      <c r="R89" s="89">
        <v>73</v>
      </c>
      <c r="S89" s="23"/>
      <c r="T89" s="92">
        <v>58</v>
      </c>
      <c r="U89" s="20">
        <v>400</v>
      </c>
      <c r="V89" s="23"/>
      <c r="W89" s="39"/>
      <c r="X89" s="23"/>
      <c r="Y89" s="200">
        <v>261</v>
      </c>
      <c r="Z89" s="23"/>
      <c r="AA89" s="113"/>
    </row>
    <row r="90" spans="1:30" ht="23.25" x14ac:dyDescent="0.35">
      <c r="A90" s="196" t="s">
        <v>55</v>
      </c>
      <c r="B90" s="84" t="s">
        <v>197</v>
      </c>
      <c r="C90" s="84" t="s">
        <v>198</v>
      </c>
      <c r="D90" s="85">
        <f>H90/U90</f>
        <v>0.61199999999999999</v>
      </c>
      <c r="E90" s="96">
        <v>259</v>
      </c>
      <c r="F90" s="85">
        <f>E90/400</f>
        <v>0.64749999999999996</v>
      </c>
      <c r="G90" s="9"/>
      <c r="H90" s="26">
        <f>SUM(J90,L90,N90, P90,R90,T90)</f>
        <v>306</v>
      </c>
      <c r="I90" s="9"/>
      <c r="J90" s="100">
        <v>54</v>
      </c>
      <c r="K90" s="23"/>
      <c r="L90" s="90">
        <v>47</v>
      </c>
      <c r="M90" s="23"/>
      <c r="N90" s="89">
        <v>66</v>
      </c>
      <c r="O90" s="23"/>
      <c r="P90" s="89">
        <v>73</v>
      </c>
      <c r="Q90" s="191"/>
      <c r="R90" s="89">
        <v>66</v>
      </c>
      <c r="S90" s="23"/>
      <c r="T90" s="187" t="s">
        <v>281</v>
      </c>
      <c r="U90" s="20">
        <v>500</v>
      </c>
      <c r="V90" s="23"/>
      <c r="W90" s="39"/>
      <c r="X90" s="23"/>
      <c r="Y90" s="200">
        <v>259</v>
      </c>
      <c r="Z90" s="23"/>
      <c r="AA90" s="113"/>
    </row>
    <row r="91" spans="1:30" x14ac:dyDescent="0.3">
      <c r="A91" s="83" t="s">
        <v>56</v>
      </c>
      <c r="B91" s="84" t="s">
        <v>213</v>
      </c>
      <c r="C91" s="84" t="s">
        <v>214</v>
      </c>
      <c r="D91" s="85">
        <f>H91/U91</f>
        <v>0.63400000000000001</v>
      </c>
      <c r="E91" s="96">
        <v>253</v>
      </c>
      <c r="F91" s="85">
        <f>E91/400</f>
        <v>0.63249999999999995</v>
      </c>
      <c r="G91" s="9"/>
      <c r="H91" s="26">
        <f>SUM(J91,L91,N91, P91,R91,T91)</f>
        <v>317</v>
      </c>
      <c r="I91" s="9"/>
      <c r="J91" s="114">
        <v>32</v>
      </c>
      <c r="K91" s="23"/>
      <c r="L91" s="89">
        <v>50</v>
      </c>
      <c r="M91" s="23"/>
      <c r="N91" s="89">
        <v>61</v>
      </c>
      <c r="O91" s="23"/>
      <c r="P91" s="89">
        <v>72</v>
      </c>
      <c r="Q91" s="191"/>
      <c r="R91" s="89">
        <v>70</v>
      </c>
      <c r="S91" s="23"/>
      <c r="T91" s="92">
        <v>32</v>
      </c>
      <c r="U91" s="20">
        <v>500</v>
      </c>
      <c r="V91" s="23"/>
      <c r="W91" s="39"/>
      <c r="X91" s="23"/>
      <c r="Y91" s="200">
        <v>253</v>
      </c>
      <c r="Z91" s="23"/>
      <c r="AA91" s="113"/>
    </row>
    <row r="92" spans="1:30" x14ac:dyDescent="0.3">
      <c r="A92" s="83" t="s">
        <v>57</v>
      </c>
      <c r="B92" s="84" t="s">
        <v>143</v>
      </c>
      <c r="C92" s="84" t="s">
        <v>39</v>
      </c>
      <c r="D92" s="85">
        <f>H92/U92</f>
        <v>0.71499999999999997</v>
      </c>
      <c r="E92" s="96">
        <v>239</v>
      </c>
      <c r="F92" s="85">
        <f>E92/400</f>
        <v>0.59750000000000003</v>
      </c>
      <c r="G92" s="9"/>
      <c r="H92" s="26">
        <f>SUM(J92,L92,N92, P92,R92,T92)</f>
        <v>286</v>
      </c>
      <c r="I92" s="23"/>
      <c r="J92" s="188" t="s">
        <v>281</v>
      </c>
      <c r="K92" s="23"/>
      <c r="L92" s="89">
        <v>51</v>
      </c>
      <c r="M92" s="23"/>
      <c r="N92" s="89">
        <v>68</v>
      </c>
      <c r="O92" s="23"/>
      <c r="P92" s="89">
        <v>58</v>
      </c>
      <c r="Q92" s="191"/>
      <c r="R92" s="89">
        <v>62</v>
      </c>
      <c r="S92" s="23"/>
      <c r="T92" s="92">
        <v>47</v>
      </c>
      <c r="U92" s="20">
        <v>400</v>
      </c>
      <c r="V92" s="23"/>
      <c r="W92" s="39"/>
      <c r="X92" s="23"/>
      <c r="Y92" s="200">
        <v>239</v>
      </c>
      <c r="Z92" s="23"/>
      <c r="AA92" s="113"/>
    </row>
    <row r="93" spans="1:30" x14ac:dyDescent="0.3">
      <c r="A93" s="83" t="s">
        <v>58</v>
      </c>
      <c r="B93" s="84" t="s">
        <v>94</v>
      </c>
      <c r="C93" s="84" t="s">
        <v>223</v>
      </c>
      <c r="D93" s="85">
        <f>H93/U93</f>
        <v>0.69</v>
      </c>
      <c r="E93" s="96">
        <v>219</v>
      </c>
      <c r="F93" s="85">
        <f>E93/400</f>
        <v>0.54749999999999999</v>
      </c>
      <c r="G93" s="9"/>
      <c r="H93" s="26">
        <f>SUM(J93,L93,N93, P93,R93,T93)</f>
        <v>276</v>
      </c>
      <c r="I93" s="9"/>
      <c r="J93" s="100">
        <v>49</v>
      </c>
      <c r="K93" s="23"/>
      <c r="L93" s="89">
        <v>55</v>
      </c>
      <c r="M93" s="23"/>
      <c r="N93" s="188" t="s">
        <v>281</v>
      </c>
      <c r="O93" s="23"/>
      <c r="P93" s="89">
        <v>57</v>
      </c>
      <c r="Q93" s="191"/>
      <c r="R93" s="89">
        <v>58</v>
      </c>
      <c r="S93" s="23"/>
      <c r="T93" s="92">
        <v>57</v>
      </c>
      <c r="U93" s="20">
        <v>400</v>
      </c>
      <c r="V93" s="23"/>
      <c r="W93" s="39"/>
      <c r="X93" s="23"/>
      <c r="Y93" s="200">
        <v>219</v>
      </c>
      <c r="Z93" s="23"/>
      <c r="AA93" s="113"/>
    </row>
    <row r="94" spans="1:30" x14ac:dyDescent="0.3">
      <c r="A94" s="83" t="s">
        <v>59</v>
      </c>
      <c r="B94" s="84" t="s">
        <v>219</v>
      </c>
      <c r="C94" s="84" t="s">
        <v>220</v>
      </c>
      <c r="D94" s="85">
        <f>H94/U94</f>
        <v>0.71333333333333337</v>
      </c>
      <c r="E94" s="96">
        <v>175</v>
      </c>
      <c r="F94" s="85">
        <f>E94/300</f>
        <v>0.58333333333333337</v>
      </c>
      <c r="G94" s="9"/>
      <c r="H94" s="26">
        <f>SUM(J94,L94,N94, P94,R94,T94)</f>
        <v>214</v>
      </c>
      <c r="I94" s="23"/>
      <c r="J94" s="89">
        <v>42</v>
      </c>
      <c r="K94" s="23"/>
      <c r="L94" s="188" t="s">
        <v>281</v>
      </c>
      <c r="M94" s="23"/>
      <c r="N94" s="89">
        <v>69</v>
      </c>
      <c r="O94" s="23"/>
      <c r="P94" s="91">
        <v>64</v>
      </c>
      <c r="Q94" s="23"/>
      <c r="R94" s="188" t="s">
        <v>281</v>
      </c>
      <c r="S94" s="23"/>
      <c r="T94" s="92">
        <v>39</v>
      </c>
      <c r="U94" s="20">
        <v>300</v>
      </c>
      <c r="V94" s="23"/>
      <c r="W94" s="39"/>
      <c r="X94" s="23"/>
      <c r="Y94" s="200">
        <v>214</v>
      </c>
      <c r="Z94" s="23"/>
      <c r="AA94" s="113"/>
    </row>
    <row r="95" spans="1:30" x14ac:dyDescent="0.3">
      <c r="A95" s="83" t="s">
        <v>60</v>
      </c>
      <c r="B95" s="84" t="s">
        <v>92</v>
      </c>
      <c r="C95" s="84" t="s">
        <v>41</v>
      </c>
      <c r="D95" s="85">
        <f>H95/U95</f>
        <v>0.625</v>
      </c>
      <c r="E95" s="96">
        <v>209</v>
      </c>
      <c r="F95" s="85">
        <f>E95/400</f>
        <v>0.52249999999999996</v>
      </c>
      <c r="G95" s="9"/>
      <c r="H95" s="26">
        <f>SUM(J95,L95,N95, P95,R95,T95)</f>
        <v>250</v>
      </c>
      <c r="I95" s="9"/>
      <c r="J95" s="100">
        <v>42</v>
      </c>
      <c r="K95" s="23"/>
      <c r="L95" s="89">
        <v>44</v>
      </c>
      <c r="M95" s="23"/>
      <c r="N95" s="89">
        <v>76</v>
      </c>
      <c r="O95" s="23"/>
      <c r="P95" s="89">
        <v>47</v>
      </c>
      <c r="Q95" s="23"/>
      <c r="R95" s="188" t="s">
        <v>281</v>
      </c>
      <c r="S95" s="23"/>
      <c r="T95" s="92">
        <v>41</v>
      </c>
      <c r="U95" s="20">
        <v>400</v>
      </c>
      <c r="V95" s="23"/>
      <c r="W95" s="39"/>
      <c r="X95" s="23"/>
      <c r="Y95" s="200">
        <v>209</v>
      </c>
      <c r="Z95" s="23"/>
      <c r="AA95" s="113"/>
    </row>
    <row r="96" spans="1:30" x14ac:dyDescent="0.3">
      <c r="A96" s="83" t="s">
        <v>61</v>
      </c>
      <c r="B96" s="84" t="s">
        <v>224</v>
      </c>
      <c r="C96" s="84" t="s">
        <v>225</v>
      </c>
      <c r="D96" s="85">
        <f>H96/U96</f>
        <v>0.47749999999999998</v>
      </c>
      <c r="E96" s="96">
        <v>191</v>
      </c>
      <c r="F96" s="85">
        <f>E96/400</f>
        <v>0.47749999999999998</v>
      </c>
      <c r="G96" s="9"/>
      <c r="H96" s="26">
        <f>SUM(J96,L96,N96, P96,R96,T96)</f>
        <v>191</v>
      </c>
      <c r="I96" s="9"/>
      <c r="J96" s="89">
        <v>34</v>
      </c>
      <c r="K96" s="23"/>
      <c r="L96" s="89">
        <v>45</v>
      </c>
      <c r="M96" s="23"/>
      <c r="N96" s="89">
        <v>64</v>
      </c>
      <c r="O96" s="23"/>
      <c r="P96" s="89">
        <v>48</v>
      </c>
      <c r="Q96" s="23"/>
      <c r="R96" s="188" t="s">
        <v>281</v>
      </c>
      <c r="S96" s="23"/>
      <c r="T96" s="187" t="s">
        <v>281</v>
      </c>
      <c r="U96" s="20">
        <v>400</v>
      </c>
      <c r="V96" s="23"/>
      <c r="W96" s="39"/>
      <c r="X96" s="23"/>
      <c r="Y96" s="200">
        <v>191</v>
      </c>
      <c r="Z96" s="23"/>
      <c r="AA96" s="113"/>
    </row>
    <row r="97" spans="1:27" x14ac:dyDescent="0.3">
      <c r="A97" s="83" t="s">
        <v>62</v>
      </c>
      <c r="B97" s="84" t="s">
        <v>215</v>
      </c>
      <c r="C97" s="84" t="s">
        <v>214</v>
      </c>
      <c r="D97" s="85">
        <f>H97/U97</f>
        <v>0.48399999999999999</v>
      </c>
      <c r="E97" s="96">
        <v>180</v>
      </c>
      <c r="F97" s="85">
        <f>E97/400</f>
        <v>0.45</v>
      </c>
      <c r="G97" s="9"/>
      <c r="H97" s="26">
        <f>SUM(J97,L97,N97, P97,R97,T97)</f>
        <v>242</v>
      </c>
      <c r="I97" s="9"/>
      <c r="J97" s="114">
        <v>26</v>
      </c>
      <c r="K97" s="23"/>
      <c r="L97" s="89">
        <v>34</v>
      </c>
      <c r="M97" s="23"/>
      <c r="N97" s="89">
        <v>39</v>
      </c>
      <c r="O97" s="23"/>
      <c r="P97" s="89">
        <v>50</v>
      </c>
      <c r="Q97" s="191"/>
      <c r="R97" s="89">
        <v>57</v>
      </c>
      <c r="S97" s="23"/>
      <c r="T97" s="92">
        <v>36</v>
      </c>
      <c r="U97" s="20">
        <v>500</v>
      </c>
      <c r="V97" s="23"/>
      <c r="W97" s="39"/>
      <c r="X97" s="23"/>
      <c r="Y97" s="200">
        <v>180</v>
      </c>
      <c r="Z97" s="23"/>
      <c r="AA97" s="113"/>
    </row>
  </sheetData>
  <sortState ref="B89:AA97">
    <sortCondition descending="1" ref="Y89:Y97"/>
  </sortState>
  <mergeCells count="2">
    <mergeCell ref="A1:C1"/>
    <mergeCell ref="D1:T1"/>
  </mergeCells>
  <pageMargins left="0.7" right="0.7" top="0.75" bottom="0.75" header="0.3" footer="0.3"/>
  <pageSetup scale="54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E29"/>
  <sheetViews>
    <sheetView zoomScale="80" zoomScaleNormal="80" workbookViewId="0">
      <selection activeCell="AH13" sqref="AH13"/>
    </sheetView>
  </sheetViews>
  <sheetFormatPr defaultColWidth="9.140625" defaultRowHeight="18.75" x14ac:dyDescent="0.3"/>
  <cols>
    <col min="1" max="1" width="17.42578125" style="16" customWidth="1"/>
    <col min="2" max="2" width="14.42578125" style="16" customWidth="1"/>
    <col min="3" max="3" width="17.42578125" style="19" customWidth="1"/>
    <col min="4" max="6" width="13.42578125" style="24" hidden="1" customWidth="1"/>
    <col min="7" max="7" width="2.85546875" style="19" customWidth="1"/>
    <col min="8" max="8" width="13.42578125" style="31" hidden="1" customWidth="1"/>
    <col min="9" max="9" width="2.85546875" style="19" hidden="1" customWidth="1"/>
    <col min="10" max="10" width="11.7109375" style="19" customWidth="1"/>
    <col min="11" max="11" width="2.85546875" style="19" customWidth="1"/>
    <col min="12" max="12" width="11.7109375" style="19" customWidth="1"/>
    <col min="13" max="13" width="2.85546875" style="19" customWidth="1"/>
    <col min="14" max="14" width="11.7109375" style="19" customWidth="1"/>
    <col min="15" max="15" width="2.85546875" style="19" customWidth="1"/>
    <col min="16" max="16" width="11.7109375" style="19" customWidth="1"/>
    <col min="17" max="17" width="2.85546875" style="19" customWidth="1"/>
    <col min="18" max="18" width="11.7109375" style="19" customWidth="1"/>
    <col min="19" max="19" width="2.85546875" style="19" customWidth="1"/>
    <col min="20" max="20" width="11.7109375" style="12" customWidth="1"/>
    <col min="21" max="21" width="9.140625" style="19" hidden="1" customWidth="1"/>
    <col min="22" max="22" width="2.85546875" style="19" customWidth="1"/>
    <col min="23" max="23" width="20.42578125" style="16" hidden="1" customWidth="1"/>
    <col min="24" max="24" width="2.85546875" style="19" hidden="1" customWidth="1"/>
    <col min="25" max="25" width="16.85546875" style="19" customWidth="1"/>
    <col min="26" max="26" width="2.85546875" style="19" customWidth="1"/>
    <col min="27" max="27" width="9.140625" style="19" hidden="1" customWidth="1"/>
    <col min="28" max="28" width="9.140625" style="19" customWidth="1"/>
    <col min="29" max="16384" width="9.140625" style="19"/>
  </cols>
  <sheetData>
    <row r="1" spans="1:31" ht="34.5" customHeight="1" x14ac:dyDescent="0.25">
      <c r="A1" s="177" t="s">
        <v>274</v>
      </c>
      <c r="B1" s="177"/>
      <c r="C1" s="177"/>
      <c r="D1" s="178" t="s">
        <v>263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78"/>
      <c r="V1" s="78"/>
      <c r="W1" s="78"/>
      <c r="X1" s="78"/>
      <c r="Y1" s="78"/>
      <c r="Z1" s="78"/>
      <c r="AA1" s="78"/>
    </row>
    <row r="2" spans="1:31" ht="15.75" customHeight="1" x14ac:dyDescent="0.3">
      <c r="C2" s="1"/>
      <c r="D2" s="1" t="s">
        <v>10</v>
      </c>
      <c r="E2" s="1" t="s">
        <v>276</v>
      </c>
      <c r="F2" s="1" t="s">
        <v>276</v>
      </c>
      <c r="G2" s="2"/>
      <c r="H2" s="3" t="s">
        <v>6</v>
      </c>
      <c r="I2" s="2"/>
      <c r="J2" s="1" t="s">
        <v>3</v>
      </c>
      <c r="K2" s="2"/>
      <c r="L2" s="1" t="s">
        <v>4</v>
      </c>
      <c r="M2" s="2"/>
      <c r="N2" s="1" t="s">
        <v>5</v>
      </c>
      <c r="O2" s="2"/>
      <c r="P2" s="1" t="s">
        <v>7</v>
      </c>
      <c r="Q2" s="2"/>
      <c r="R2" s="22" t="s">
        <v>8</v>
      </c>
      <c r="S2" s="2"/>
      <c r="T2" s="54" t="s">
        <v>71</v>
      </c>
      <c r="U2" s="32"/>
      <c r="V2" s="29"/>
      <c r="W2" s="44"/>
      <c r="X2" s="28"/>
      <c r="Y2" s="155" t="s">
        <v>278</v>
      </c>
      <c r="Z2" s="52"/>
      <c r="AA2" s="155"/>
    </row>
    <row r="3" spans="1:31" ht="19.5" thickBot="1" x14ac:dyDescent="0.35">
      <c r="A3" s="17"/>
      <c r="B3" s="17"/>
      <c r="C3" s="4"/>
      <c r="D3" s="7" t="s">
        <v>9</v>
      </c>
      <c r="E3" s="7" t="s">
        <v>261</v>
      </c>
      <c r="F3" s="7" t="s">
        <v>9</v>
      </c>
      <c r="G3" s="9"/>
      <c r="H3" s="5" t="s">
        <v>119</v>
      </c>
      <c r="I3" s="6"/>
      <c r="J3" s="7" t="s">
        <v>0</v>
      </c>
      <c r="K3" s="10"/>
      <c r="L3" s="7" t="s">
        <v>1</v>
      </c>
      <c r="M3" s="10"/>
      <c r="N3" s="7" t="s">
        <v>2</v>
      </c>
      <c r="O3" s="10"/>
      <c r="P3" s="7" t="s">
        <v>2</v>
      </c>
      <c r="Q3" s="10"/>
      <c r="R3" s="7" t="s">
        <v>1</v>
      </c>
      <c r="S3" s="36"/>
      <c r="T3" s="55" t="s">
        <v>0</v>
      </c>
      <c r="U3" s="34"/>
      <c r="V3" s="36"/>
      <c r="W3" s="46" t="s">
        <v>14</v>
      </c>
      <c r="X3" s="62"/>
      <c r="Y3" s="157" t="s">
        <v>15</v>
      </c>
      <c r="Z3" s="10"/>
      <c r="AA3" s="157" t="s">
        <v>13</v>
      </c>
    </row>
    <row r="4" spans="1:31" ht="24" thickTop="1" x14ac:dyDescent="0.35">
      <c r="A4" s="195" t="s">
        <v>183</v>
      </c>
      <c r="B4" s="160" t="s">
        <v>52</v>
      </c>
      <c r="C4" s="161" t="s">
        <v>264</v>
      </c>
      <c r="D4" s="103">
        <f>H4/U4</f>
        <v>1.1479999999999999</v>
      </c>
      <c r="E4" s="105">
        <v>769</v>
      </c>
      <c r="F4" s="103">
        <f>E4/800</f>
        <v>0.96125000000000005</v>
      </c>
      <c r="G4" s="28"/>
      <c r="H4" s="26">
        <f>SUM(J4,L4,N4,P4,R4,T4)</f>
        <v>1148</v>
      </c>
      <c r="I4" s="28"/>
      <c r="J4" s="104">
        <v>195</v>
      </c>
      <c r="K4" s="28"/>
      <c r="L4" s="111">
        <v>189</v>
      </c>
      <c r="M4" s="28"/>
      <c r="N4" s="104">
        <v>190</v>
      </c>
      <c r="O4" s="28"/>
      <c r="P4" s="104">
        <v>192</v>
      </c>
      <c r="Q4" s="28"/>
      <c r="R4" s="104">
        <v>192</v>
      </c>
      <c r="S4" s="28"/>
      <c r="T4" s="106">
        <v>190</v>
      </c>
      <c r="U4" s="35">
        <v>1000</v>
      </c>
      <c r="V4" s="28"/>
      <c r="W4" s="44"/>
      <c r="X4" s="28"/>
      <c r="Y4" s="199">
        <v>769</v>
      </c>
      <c r="Z4" s="28"/>
      <c r="AA4" s="108"/>
    </row>
    <row r="5" spans="1:31" ht="23.25" x14ac:dyDescent="0.35">
      <c r="A5" s="196" t="s">
        <v>184</v>
      </c>
      <c r="B5" s="158" t="s">
        <v>44</v>
      </c>
      <c r="C5" s="158" t="s">
        <v>22</v>
      </c>
      <c r="D5" s="85">
        <f>H5/U5</f>
        <v>0.92</v>
      </c>
      <c r="E5" s="91">
        <v>736</v>
      </c>
      <c r="F5" s="85">
        <f t="shared" ref="F5:F20" si="0">E5/800</f>
        <v>0.92</v>
      </c>
      <c r="G5" s="14"/>
      <c r="H5" s="26">
        <f>SUM(J5,L5,N5,P5,R5,T5)</f>
        <v>736</v>
      </c>
      <c r="I5" s="11"/>
      <c r="J5" s="89">
        <v>188</v>
      </c>
      <c r="K5" s="11"/>
      <c r="L5" s="89">
        <v>180</v>
      </c>
      <c r="M5" s="23"/>
      <c r="N5" s="89">
        <v>182</v>
      </c>
      <c r="O5" s="23"/>
      <c r="P5" s="89">
        <v>186</v>
      </c>
      <c r="Q5" s="23"/>
      <c r="R5" s="188" t="s">
        <v>281</v>
      </c>
      <c r="S5" s="11"/>
      <c r="T5" s="187" t="s">
        <v>281</v>
      </c>
      <c r="U5" s="35">
        <v>800</v>
      </c>
      <c r="V5" s="29"/>
      <c r="W5" s="44"/>
      <c r="X5" s="28"/>
      <c r="Y5" s="200">
        <v>736</v>
      </c>
      <c r="Z5" s="28"/>
      <c r="AA5" s="94"/>
    </row>
    <row r="6" spans="1:31" x14ac:dyDescent="0.3">
      <c r="A6" s="70" t="s">
        <v>248</v>
      </c>
      <c r="B6" s="64"/>
      <c r="C6" s="64"/>
      <c r="D6" s="49"/>
      <c r="E6" s="23"/>
      <c r="F6" s="73"/>
      <c r="G6" s="14"/>
      <c r="H6" s="23"/>
      <c r="I6" s="11"/>
      <c r="J6" s="11"/>
      <c r="K6" s="11"/>
      <c r="L6" s="23"/>
      <c r="M6" s="23"/>
      <c r="N6" s="23"/>
      <c r="O6" s="23"/>
      <c r="P6" s="11"/>
      <c r="Q6" s="23"/>
      <c r="R6" s="23"/>
      <c r="S6" s="11"/>
      <c r="T6" s="23"/>
      <c r="U6" s="36"/>
      <c r="V6" s="29"/>
      <c r="W6" s="45"/>
      <c r="X6" s="28"/>
      <c r="Y6" s="68"/>
      <c r="Z6" s="28"/>
      <c r="AA6" s="28"/>
    </row>
    <row r="7" spans="1:31" ht="23.25" x14ac:dyDescent="0.35">
      <c r="A7" s="196" t="s">
        <v>54</v>
      </c>
      <c r="B7" s="158" t="s">
        <v>80</v>
      </c>
      <c r="C7" s="158" t="s">
        <v>79</v>
      </c>
      <c r="D7" s="85">
        <f>H7/U7</f>
        <v>1.038</v>
      </c>
      <c r="E7" s="91">
        <v>710</v>
      </c>
      <c r="F7" s="85">
        <f>E7/800</f>
        <v>0.88749999999999996</v>
      </c>
      <c r="G7" s="37"/>
      <c r="H7" s="26">
        <f>SUM(J7,L7,N7,P7,R7,T7)</f>
        <v>1038</v>
      </c>
      <c r="I7" s="23"/>
      <c r="J7" s="89">
        <v>174</v>
      </c>
      <c r="K7" s="23"/>
      <c r="L7" s="89">
        <v>170</v>
      </c>
      <c r="M7" s="23"/>
      <c r="N7" s="89">
        <v>177</v>
      </c>
      <c r="O7" s="23"/>
      <c r="P7" s="89">
        <v>189</v>
      </c>
      <c r="Q7" s="23"/>
      <c r="R7" s="90">
        <v>165</v>
      </c>
      <c r="S7" s="62"/>
      <c r="T7" s="92">
        <v>163</v>
      </c>
      <c r="U7" s="35">
        <v>1000</v>
      </c>
      <c r="V7" s="36"/>
      <c r="W7" s="63"/>
      <c r="X7" s="62"/>
      <c r="Y7" s="200">
        <v>710</v>
      </c>
      <c r="Z7" s="62"/>
      <c r="AA7" s="94"/>
    </row>
    <row r="8" spans="1:31" ht="23.25" x14ac:dyDescent="0.35">
      <c r="A8" s="196" t="s">
        <v>55</v>
      </c>
      <c r="B8" s="158" t="s">
        <v>83</v>
      </c>
      <c r="C8" s="158" t="s">
        <v>128</v>
      </c>
      <c r="D8" s="85">
        <f>H8/U8</f>
        <v>1.08125</v>
      </c>
      <c r="E8" s="91">
        <v>692</v>
      </c>
      <c r="F8" s="85">
        <f>E8/800</f>
        <v>0.86499999999999999</v>
      </c>
      <c r="G8" s="9"/>
      <c r="H8" s="26">
        <f>SUM(J8,L8,N8,P8,R8,T8)</f>
        <v>865</v>
      </c>
      <c r="I8" s="23"/>
      <c r="J8" s="89">
        <v>177</v>
      </c>
      <c r="K8" s="23"/>
      <c r="L8" s="89">
        <v>172</v>
      </c>
      <c r="M8" s="23"/>
      <c r="N8" s="91">
        <v>168</v>
      </c>
      <c r="O8" s="23"/>
      <c r="P8" s="188" t="s">
        <v>281</v>
      </c>
      <c r="Q8" s="23"/>
      <c r="R8" s="89">
        <v>175</v>
      </c>
      <c r="S8" s="23"/>
      <c r="T8" s="100">
        <v>173</v>
      </c>
      <c r="U8" s="35">
        <v>800</v>
      </c>
      <c r="V8" s="36"/>
      <c r="W8" s="44"/>
      <c r="X8" s="28"/>
      <c r="Y8" s="200">
        <v>697</v>
      </c>
      <c r="Z8" s="28"/>
      <c r="AA8" s="94"/>
    </row>
    <row r="9" spans="1:31" x14ac:dyDescent="0.3">
      <c r="A9" s="83" t="s">
        <v>56</v>
      </c>
      <c r="B9" s="158" t="s">
        <v>66</v>
      </c>
      <c r="C9" s="159" t="s">
        <v>21</v>
      </c>
      <c r="D9" s="85">
        <f>H9/U9</f>
        <v>1.0449999999999999</v>
      </c>
      <c r="E9" s="91">
        <v>676</v>
      </c>
      <c r="F9" s="85">
        <f>E9/800</f>
        <v>0.84499999999999997</v>
      </c>
      <c r="G9" s="28"/>
      <c r="H9" s="15">
        <f>SUM(J9,L9,N9,P9,R9,T9)</f>
        <v>836</v>
      </c>
      <c r="I9" s="28"/>
      <c r="J9" s="89">
        <v>170</v>
      </c>
      <c r="K9" s="28"/>
      <c r="L9" s="187" t="s">
        <v>281</v>
      </c>
      <c r="M9" s="28"/>
      <c r="N9" s="89">
        <v>177</v>
      </c>
      <c r="O9" s="28"/>
      <c r="P9" s="91">
        <v>174</v>
      </c>
      <c r="Q9" s="28"/>
      <c r="R9" s="91">
        <v>155</v>
      </c>
      <c r="S9" s="28"/>
      <c r="T9" s="92">
        <v>160</v>
      </c>
      <c r="U9" s="35">
        <v>800</v>
      </c>
      <c r="V9" s="28"/>
      <c r="W9" s="44"/>
      <c r="X9" s="28"/>
      <c r="Y9" s="200">
        <v>681</v>
      </c>
      <c r="Z9" s="28"/>
      <c r="AA9" s="94"/>
    </row>
    <row r="10" spans="1:31" x14ac:dyDescent="0.3">
      <c r="A10" s="83" t="s">
        <v>57</v>
      </c>
      <c r="B10" s="158" t="s">
        <v>91</v>
      </c>
      <c r="C10" s="159" t="s">
        <v>41</v>
      </c>
      <c r="D10" s="85">
        <f>H10/U10</f>
        <v>1.04125</v>
      </c>
      <c r="E10" s="91">
        <v>677</v>
      </c>
      <c r="F10" s="85">
        <f>E10/800</f>
        <v>0.84624999999999995</v>
      </c>
      <c r="G10" s="28"/>
      <c r="H10" s="26">
        <f>SUM(J10,L10,N10,P10,R10,T10)</f>
        <v>833</v>
      </c>
      <c r="I10" s="28"/>
      <c r="J10" s="89">
        <v>164</v>
      </c>
      <c r="K10" s="28"/>
      <c r="L10" s="89">
        <v>160</v>
      </c>
      <c r="M10" s="28"/>
      <c r="N10" s="89">
        <v>180</v>
      </c>
      <c r="O10" s="28"/>
      <c r="P10" s="89">
        <v>173</v>
      </c>
      <c r="Q10" s="28"/>
      <c r="R10" s="188" t="s">
        <v>281</v>
      </c>
      <c r="S10" s="28"/>
      <c r="T10" s="92">
        <v>156</v>
      </c>
      <c r="U10" s="35">
        <v>800</v>
      </c>
      <c r="V10" s="28"/>
      <c r="W10" s="44"/>
      <c r="X10" s="28"/>
      <c r="Y10" s="200">
        <v>677</v>
      </c>
      <c r="Z10" s="28"/>
      <c r="AA10" s="94"/>
    </row>
    <row r="11" spans="1:31" x14ac:dyDescent="0.3">
      <c r="A11" s="72" t="s">
        <v>241</v>
      </c>
      <c r="B11" s="65"/>
      <c r="C11" s="64"/>
      <c r="D11" s="49"/>
      <c r="E11" s="23"/>
      <c r="F11" s="73"/>
      <c r="G11" s="28"/>
      <c r="H11" s="23"/>
      <c r="I11" s="28"/>
      <c r="J11" s="11"/>
      <c r="K11" s="28"/>
      <c r="L11" s="11"/>
      <c r="M11" s="28"/>
      <c r="N11" s="11"/>
      <c r="O11" s="28"/>
      <c r="P11" s="11"/>
      <c r="Q11" s="28"/>
      <c r="R11" s="11"/>
      <c r="S11" s="28"/>
      <c r="T11" s="11"/>
      <c r="U11" s="36"/>
      <c r="V11" s="28"/>
      <c r="W11" s="45"/>
      <c r="X11" s="28"/>
      <c r="Y11" s="68"/>
      <c r="Z11" s="28"/>
      <c r="AA11" s="28"/>
    </row>
    <row r="12" spans="1:31" ht="23.25" x14ac:dyDescent="0.35">
      <c r="A12" s="196" t="s">
        <v>54</v>
      </c>
      <c r="B12" s="158" t="s">
        <v>67</v>
      </c>
      <c r="C12" s="158" t="s">
        <v>149</v>
      </c>
      <c r="D12" s="85">
        <f>H12/U12</f>
        <v>1.008</v>
      </c>
      <c r="E12" s="91">
        <v>672</v>
      </c>
      <c r="F12" s="85">
        <f t="shared" si="0"/>
        <v>0.84</v>
      </c>
      <c r="G12" s="28"/>
      <c r="H12" s="26">
        <f>SUM(J12,L12,N12,P12,R12,T12)</f>
        <v>1008</v>
      </c>
      <c r="I12" s="11"/>
      <c r="J12" s="89">
        <v>171</v>
      </c>
      <c r="K12" s="11"/>
      <c r="L12" s="91">
        <v>160</v>
      </c>
      <c r="M12" s="11"/>
      <c r="N12" s="89">
        <v>169</v>
      </c>
      <c r="O12" s="11"/>
      <c r="P12" s="89">
        <v>172</v>
      </c>
      <c r="Q12" s="11"/>
      <c r="R12" s="90">
        <v>158</v>
      </c>
      <c r="S12" s="11"/>
      <c r="T12" s="100">
        <v>178</v>
      </c>
      <c r="U12" s="35">
        <v>1000</v>
      </c>
      <c r="V12" s="29"/>
      <c r="W12" s="44"/>
      <c r="X12" s="28"/>
      <c r="Y12" s="200">
        <v>690</v>
      </c>
      <c r="Z12" s="28"/>
      <c r="AA12" s="94"/>
    </row>
    <row r="13" spans="1:31" ht="23.25" x14ac:dyDescent="0.35">
      <c r="A13" s="196" t="s">
        <v>55</v>
      </c>
      <c r="B13" s="158" t="s">
        <v>81</v>
      </c>
      <c r="C13" s="158" t="s">
        <v>233</v>
      </c>
      <c r="D13" s="85">
        <f>H13/U13</f>
        <v>1.0287500000000001</v>
      </c>
      <c r="E13" s="91">
        <v>664</v>
      </c>
      <c r="F13" s="85">
        <f t="shared" si="0"/>
        <v>0.83</v>
      </c>
      <c r="G13" s="14"/>
      <c r="H13" s="26">
        <f>SUM(J13,L13,N13,P13,R13,T13)</f>
        <v>823</v>
      </c>
      <c r="I13" s="11"/>
      <c r="J13" s="89">
        <v>168</v>
      </c>
      <c r="K13" s="11"/>
      <c r="L13" s="188" t="s">
        <v>281</v>
      </c>
      <c r="M13" s="11"/>
      <c r="N13" s="89">
        <v>166</v>
      </c>
      <c r="O13" s="11"/>
      <c r="P13" s="89">
        <v>164</v>
      </c>
      <c r="Q13" s="11"/>
      <c r="R13" s="89">
        <v>166</v>
      </c>
      <c r="S13" s="11"/>
      <c r="T13" s="92">
        <v>159</v>
      </c>
      <c r="U13" s="35">
        <v>800</v>
      </c>
      <c r="V13" s="29"/>
      <c r="W13" s="44"/>
      <c r="X13" s="28"/>
      <c r="Y13" s="200">
        <v>664</v>
      </c>
      <c r="Z13" s="28"/>
      <c r="AA13" s="94"/>
    </row>
    <row r="14" spans="1:31" x14ac:dyDescent="0.3">
      <c r="A14" s="83" t="s">
        <v>56</v>
      </c>
      <c r="B14" s="159" t="s">
        <v>94</v>
      </c>
      <c r="C14" s="159" t="s">
        <v>38</v>
      </c>
      <c r="D14" s="85">
        <f>H14/U14</f>
        <v>0.95599999999999996</v>
      </c>
      <c r="E14" s="91">
        <v>650</v>
      </c>
      <c r="F14" s="85">
        <f t="shared" si="0"/>
        <v>0.8125</v>
      </c>
      <c r="G14" s="28"/>
      <c r="H14" s="26">
        <f>SUM(J14,L14,N14,P14,R14,T14)</f>
        <v>956</v>
      </c>
      <c r="I14" s="28"/>
      <c r="J14" s="89">
        <v>168</v>
      </c>
      <c r="K14" s="28"/>
      <c r="L14" s="89">
        <v>165</v>
      </c>
      <c r="M14" s="28"/>
      <c r="N14" s="91">
        <v>153</v>
      </c>
      <c r="O14" s="28"/>
      <c r="P14" s="90">
        <v>151</v>
      </c>
      <c r="Q14" s="28"/>
      <c r="R14" s="89">
        <v>164</v>
      </c>
      <c r="S14" s="28"/>
      <c r="T14" s="100">
        <v>155</v>
      </c>
      <c r="U14" s="35">
        <v>1000</v>
      </c>
      <c r="V14" s="28"/>
      <c r="W14" s="44"/>
      <c r="X14" s="28"/>
      <c r="Y14" s="200">
        <v>652</v>
      </c>
      <c r="Z14" s="28"/>
      <c r="AA14" s="94"/>
    </row>
    <row r="15" spans="1:31" x14ac:dyDescent="0.3">
      <c r="A15" s="83" t="s">
        <v>57</v>
      </c>
      <c r="B15" s="158" t="s">
        <v>46</v>
      </c>
      <c r="C15" s="158" t="s">
        <v>179</v>
      </c>
      <c r="D15" s="85">
        <f>H15/U15</f>
        <v>1.0433333333333332</v>
      </c>
      <c r="E15" s="91">
        <v>468</v>
      </c>
      <c r="F15" s="85">
        <f>E15/600</f>
        <v>0.78</v>
      </c>
      <c r="G15" s="28"/>
      <c r="H15" s="26">
        <f>SUM(J15,L15,N15,P15,R15,T15)</f>
        <v>626</v>
      </c>
      <c r="I15" s="28"/>
      <c r="J15" s="89">
        <v>147</v>
      </c>
      <c r="K15" s="28"/>
      <c r="L15" s="89">
        <v>168</v>
      </c>
      <c r="M15" s="28"/>
      <c r="N15" s="89">
        <v>153</v>
      </c>
      <c r="O15" s="28"/>
      <c r="P15" s="194" t="s">
        <v>281</v>
      </c>
      <c r="Q15" s="29"/>
      <c r="R15" s="194" t="s">
        <v>281</v>
      </c>
      <c r="S15" s="28"/>
      <c r="T15" s="100">
        <v>158</v>
      </c>
      <c r="U15" s="35">
        <v>600</v>
      </c>
      <c r="V15" s="28"/>
      <c r="W15" s="44"/>
      <c r="X15" s="28"/>
      <c r="Y15" s="200">
        <v>626</v>
      </c>
      <c r="Z15" s="28"/>
      <c r="AA15" s="94"/>
    </row>
    <row r="16" spans="1:31" x14ac:dyDescent="0.3">
      <c r="A16" s="72" t="s">
        <v>242</v>
      </c>
      <c r="B16" s="65"/>
      <c r="C16" s="65"/>
      <c r="D16" s="49"/>
      <c r="E16" s="23"/>
      <c r="F16" s="73"/>
      <c r="G16" s="28"/>
      <c r="H16" s="23"/>
      <c r="I16" s="28"/>
      <c r="J16" s="11"/>
      <c r="K16" s="28"/>
      <c r="L16" s="11"/>
      <c r="M16" s="28"/>
      <c r="N16" s="11"/>
      <c r="O16" s="28"/>
      <c r="P16" s="28"/>
      <c r="Q16" s="28"/>
      <c r="R16" s="28"/>
      <c r="S16" s="28"/>
      <c r="T16" s="11"/>
      <c r="U16" s="36"/>
      <c r="V16" s="28"/>
      <c r="W16" s="45"/>
      <c r="X16" s="28"/>
      <c r="Y16" s="68"/>
      <c r="Z16" s="28"/>
      <c r="AA16" s="28"/>
      <c r="AE16" s="43"/>
    </row>
    <row r="17" spans="1:27" ht="23.25" x14ac:dyDescent="0.35">
      <c r="A17" s="196" t="s">
        <v>54</v>
      </c>
      <c r="B17" s="158" t="s">
        <v>229</v>
      </c>
      <c r="C17" s="158" t="s">
        <v>228</v>
      </c>
      <c r="D17" s="85">
        <f>H17/U17</f>
        <v>1.05125</v>
      </c>
      <c r="E17" s="91">
        <v>669</v>
      </c>
      <c r="F17" s="85">
        <f t="shared" si="0"/>
        <v>0.83625000000000005</v>
      </c>
      <c r="G17" s="14"/>
      <c r="H17" s="26">
        <f>SUM(J17,L17,N17,P17,R17,T17)</f>
        <v>841</v>
      </c>
      <c r="I17" s="11"/>
      <c r="J17" s="89">
        <v>160</v>
      </c>
      <c r="K17" s="68"/>
      <c r="L17" s="89">
        <v>152</v>
      </c>
      <c r="M17" s="11"/>
      <c r="N17" s="188" t="s">
        <v>281</v>
      </c>
      <c r="O17" s="11"/>
      <c r="P17" s="89">
        <v>177</v>
      </c>
      <c r="Q17" s="11"/>
      <c r="R17" s="89">
        <v>180</v>
      </c>
      <c r="S17" s="11"/>
      <c r="T17" s="92">
        <v>172</v>
      </c>
      <c r="U17" s="35">
        <v>800</v>
      </c>
      <c r="V17" s="29"/>
      <c r="W17" s="44"/>
      <c r="X17" s="28"/>
      <c r="Y17" s="200">
        <v>669</v>
      </c>
      <c r="Z17" s="28"/>
      <c r="AA17" s="94"/>
    </row>
    <row r="18" spans="1:27" ht="23.25" x14ac:dyDescent="0.35">
      <c r="A18" s="196" t="s">
        <v>55</v>
      </c>
      <c r="B18" s="159" t="s">
        <v>43</v>
      </c>
      <c r="C18" s="159" t="s">
        <v>221</v>
      </c>
      <c r="D18" s="85">
        <f>H18/U18</f>
        <v>1.0449999999999999</v>
      </c>
      <c r="E18" s="91">
        <v>472</v>
      </c>
      <c r="F18" s="85">
        <f>E18/600</f>
        <v>0.78666666666666663</v>
      </c>
      <c r="G18" s="28"/>
      <c r="H18" s="26">
        <f>SUM(J18,L18,N18,P18,R18,T18)</f>
        <v>627</v>
      </c>
      <c r="I18" s="28"/>
      <c r="J18" s="89">
        <v>153</v>
      </c>
      <c r="K18" s="67"/>
      <c r="L18" s="89">
        <v>160</v>
      </c>
      <c r="M18" s="28"/>
      <c r="N18" s="193" t="s">
        <v>281</v>
      </c>
      <c r="O18" s="28"/>
      <c r="P18" s="188" t="s">
        <v>281</v>
      </c>
      <c r="Q18" s="28"/>
      <c r="R18" s="89">
        <v>159</v>
      </c>
      <c r="S18" s="28"/>
      <c r="T18" s="100">
        <v>155</v>
      </c>
      <c r="U18" s="35">
        <v>600</v>
      </c>
      <c r="V18" s="28"/>
      <c r="W18" s="44"/>
      <c r="X18" s="28"/>
      <c r="Y18" s="200">
        <v>627</v>
      </c>
      <c r="Z18" s="28"/>
      <c r="AA18" s="94"/>
    </row>
    <row r="19" spans="1:27" x14ac:dyDescent="0.3">
      <c r="A19" s="83" t="s">
        <v>56</v>
      </c>
      <c r="B19" s="158" t="s">
        <v>123</v>
      </c>
      <c r="C19" s="158" t="s">
        <v>35</v>
      </c>
      <c r="D19" s="85">
        <f>H19/U19</f>
        <v>0.91400000000000003</v>
      </c>
      <c r="E19" s="91">
        <v>624</v>
      </c>
      <c r="F19" s="85">
        <f t="shared" si="0"/>
        <v>0.78</v>
      </c>
      <c r="G19" s="28"/>
      <c r="H19" s="26">
        <f>SUM(J19,L19,N19,P19,R19,T19)</f>
        <v>914</v>
      </c>
      <c r="I19" s="28"/>
      <c r="J19" s="89">
        <v>157</v>
      </c>
      <c r="K19" s="28"/>
      <c r="L19" s="89">
        <v>150</v>
      </c>
      <c r="M19" s="28"/>
      <c r="N19" s="89">
        <v>157</v>
      </c>
      <c r="O19" s="28"/>
      <c r="P19" s="89">
        <v>160</v>
      </c>
      <c r="Q19" s="28"/>
      <c r="R19" s="90">
        <v>146</v>
      </c>
      <c r="S19" s="28"/>
      <c r="T19" s="92">
        <v>144</v>
      </c>
      <c r="U19" s="35">
        <v>1000</v>
      </c>
      <c r="V19" s="28"/>
      <c r="W19" s="44"/>
      <c r="X19" s="28"/>
      <c r="Y19" s="200">
        <v>624</v>
      </c>
      <c r="Z19" s="28"/>
      <c r="AA19" s="94"/>
    </row>
    <row r="20" spans="1:27" x14ac:dyDescent="0.3">
      <c r="A20" s="83" t="s">
        <v>57</v>
      </c>
      <c r="B20" s="158" t="s">
        <v>110</v>
      </c>
      <c r="C20" s="158" t="s">
        <v>38</v>
      </c>
      <c r="D20" s="85">
        <f>H20/U20</f>
        <v>0.90700000000000003</v>
      </c>
      <c r="E20" s="91">
        <v>623</v>
      </c>
      <c r="F20" s="85">
        <f t="shared" si="0"/>
        <v>0.77875000000000005</v>
      </c>
      <c r="G20" s="28"/>
      <c r="H20" s="26">
        <f>SUM(J20,L20,N20,P20,R20,T20)</f>
        <v>907</v>
      </c>
      <c r="I20" s="28"/>
      <c r="J20" s="89">
        <v>162</v>
      </c>
      <c r="K20" s="28"/>
      <c r="L20" s="89">
        <v>158</v>
      </c>
      <c r="M20" s="28"/>
      <c r="N20" s="91">
        <v>157</v>
      </c>
      <c r="O20" s="28"/>
      <c r="P20" s="90">
        <v>137</v>
      </c>
      <c r="Q20" s="28"/>
      <c r="R20" s="92">
        <v>146</v>
      </c>
      <c r="S20" s="28"/>
      <c r="T20" s="92">
        <v>147</v>
      </c>
      <c r="U20" s="35">
        <v>1000</v>
      </c>
      <c r="V20" s="28"/>
      <c r="W20" s="44"/>
      <c r="X20" s="28"/>
      <c r="Y20" s="200">
        <v>624</v>
      </c>
      <c r="Z20" s="28"/>
      <c r="AA20" s="94"/>
    </row>
    <row r="21" spans="1:27" x14ac:dyDescent="0.3">
      <c r="A21" s="72" t="s">
        <v>243</v>
      </c>
      <c r="B21" s="64"/>
      <c r="C21" s="65"/>
      <c r="D21" s="49"/>
      <c r="E21" s="23"/>
      <c r="F21" s="73"/>
      <c r="G21" s="1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6"/>
      <c r="V21" s="36"/>
      <c r="W21" s="45"/>
      <c r="X21" s="28"/>
      <c r="Y21" s="68"/>
      <c r="Z21" s="28"/>
      <c r="AA21" s="28"/>
    </row>
    <row r="22" spans="1:27" ht="23.25" x14ac:dyDescent="0.35">
      <c r="A22" s="196" t="s">
        <v>54</v>
      </c>
      <c r="B22" s="158" t="s">
        <v>93</v>
      </c>
      <c r="C22" s="158" t="s">
        <v>37</v>
      </c>
      <c r="D22" s="85">
        <f>H22/U22</f>
        <v>0.83199999999999996</v>
      </c>
      <c r="E22" s="91">
        <v>581</v>
      </c>
      <c r="F22" s="85">
        <f>E22/800</f>
        <v>0.72624999999999995</v>
      </c>
      <c r="G22" s="28"/>
      <c r="H22" s="26">
        <f>SUM(J22,L22,N22,P22,R22,T22)</f>
        <v>832</v>
      </c>
      <c r="I22" s="28"/>
      <c r="J22" s="89">
        <v>152</v>
      </c>
      <c r="K22" s="28"/>
      <c r="L22" s="89">
        <v>143</v>
      </c>
      <c r="M22" s="28"/>
      <c r="N22" s="90">
        <v>119</v>
      </c>
      <c r="O22" s="28"/>
      <c r="P22" s="89">
        <v>140</v>
      </c>
      <c r="Q22" s="28"/>
      <c r="R22" s="89">
        <v>146</v>
      </c>
      <c r="S22" s="28"/>
      <c r="T22" s="92">
        <v>132</v>
      </c>
      <c r="U22" s="35">
        <v>1000</v>
      </c>
      <c r="V22" s="28"/>
      <c r="W22" s="44"/>
      <c r="X22" s="28"/>
      <c r="Y22" s="200">
        <v>581</v>
      </c>
      <c r="Z22" s="28"/>
      <c r="AA22" s="94"/>
    </row>
    <row r="23" spans="1:27" ht="23.25" x14ac:dyDescent="0.35">
      <c r="A23" s="196" t="s">
        <v>55</v>
      </c>
      <c r="B23" s="95" t="s">
        <v>142</v>
      </c>
      <c r="C23" s="159" t="s">
        <v>182</v>
      </c>
      <c r="D23" s="85">
        <f>H23/U23</f>
        <v>0.84699999999999998</v>
      </c>
      <c r="E23" s="91">
        <v>569</v>
      </c>
      <c r="F23" s="85">
        <f>E23/800</f>
        <v>0.71125000000000005</v>
      </c>
      <c r="G23" s="28"/>
      <c r="H23" s="26">
        <f>SUM(J23,L23,N23,P23,R23,T23)</f>
        <v>847</v>
      </c>
      <c r="I23" s="28"/>
      <c r="J23" s="90">
        <v>129</v>
      </c>
      <c r="K23" s="28"/>
      <c r="L23" s="89">
        <v>134</v>
      </c>
      <c r="M23" s="28"/>
      <c r="N23" s="89">
        <v>155</v>
      </c>
      <c r="O23" s="28"/>
      <c r="P23" s="89">
        <v>142</v>
      </c>
      <c r="Q23" s="28"/>
      <c r="R23" s="91">
        <v>138</v>
      </c>
      <c r="S23" s="28"/>
      <c r="T23" s="89">
        <v>149</v>
      </c>
      <c r="U23" s="35">
        <v>1000</v>
      </c>
      <c r="V23" s="28"/>
      <c r="W23" s="44"/>
      <c r="X23" s="28"/>
      <c r="Y23" s="200">
        <v>580</v>
      </c>
      <c r="Z23" s="28"/>
      <c r="AA23" s="94"/>
    </row>
    <row r="24" spans="1:27" x14ac:dyDescent="0.3">
      <c r="A24" s="83" t="s">
        <v>56</v>
      </c>
      <c r="B24" s="158" t="s">
        <v>265</v>
      </c>
      <c r="C24" s="158" t="s">
        <v>206</v>
      </c>
      <c r="D24" s="85">
        <f>H24/U24</f>
        <v>0.70750000000000002</v>
      </c>
      <c r="E24" s="91">
        <v>566</v>
      </c>
      <c r="F24" s="85">
        <f>E24/800</f>
        <v>0.70750000000000002</v>
      </c>
      <c r="G24" s="14"/>
      <c r="H24" s="26">
        <f>SUM(J24,L24,N24,P24,R24,T24)</f>
        <v>566</v>
      </c>
      <c r="I24" s="11"/>
      <c r="J24" s="89">
        <v>122</v>
      </c>
      <c r="K24" s="11"/>
      <c r="L24" s="89">
        <v>132</v>
      </c>
      <c r="M24" s="23"/>
      <c r="N24" s="89">
        <v>156</v>
      </c>
      <c r="O24" s="23"/>
      <c r="P24" s="188" t="s">
        <v>281</v>
      </c>
      <c r="Q24" s="23"/>
      <c r="R24" s="89">
        <v>156</v>
      </c>
      <c r="S24" s="11"/>
      <c r="T24" s="187" t="s">
        <v>281</v>
      </c>
      <c r="U24" s="35">
        <v>800</v>
      </c>
      <c r="V24" s="29"/>
      <c r="W24" s="44"/>
      <c r="X24" s="28"/>
      <c r="Y24" s="200">
        <v>566</v>
      </c>
      <c r="Z24" s="28"/>
      <c r="AA24" s="94"/>
    </row>
    <row r="25" spans="1:27" x14ac:dyDescent="0.3">
      <c r="A25" s="83" t="s">
        <v>57</v>
      </c>
      <c r="B25" s="158" t="s">
        <v>197</v>
      </c>
      <c r="C25" s="158" t="s">
        <v>198</v>
      </c>
      <c r="D25" s="85">
        <f>H25/U25</f>
        <v>0.69</v>
      </c>
      <c r="E25" s="91">
        <v>564</v>
      </c>
      <c r="F25" s="85">
        <f>E25/800</f>
        <v>0.70499999999999996</v>
      </c>
      <c r="G25" s="14"/>
      <c r="H25" s="26">
        <f>SUM(J25,L25,N25,P25,R25,T25)</f>
        <v>690</v>
      </c>
      <c r="I25" s="11"/>
      <c r="J25" s="89">
        <v>136</v>
      </c>
      <c r="K25" s="11"/>
      <c r="L25" s="90">
        <v>126</v>
      </c>
      <c r="M25" s="23"/>
      <c r="N25" s="89">
        <v>138</v>
      </c>
      <c r="O25" s="23"/>
      <c r="P25" s="89">
        <v>147</v>
      </c>
      <c r="Q25" s="23"/>
      <c r="R25" s="89">
        <v>143</v>
      </c>
      <c r="S25" s="11"/>
      <c r="T25" s="187" t="s">
        <v>281</v>
      </c>
      <c r="U25" s="35">
        <v>1000</v>
      </c>
      <c r="V25" s="29"/>
      <c r="W25" s="44"/>
      <c r="X25" s="28"/>
      <c r="Y25" s="200">
        <v>564</v>
      </c>
      <c r="Z25" s="28"/>
      <c r="AA25" s="94"/>
    </row>
    <row r="26" spans="1:27" x14ac:dyDescent="0.3">
      <c r="A26" s="70" t="s">
        <v>244</v>
      </c>
      <c r="B26" s="64"/>
      <c r="C26" s="64"/>
      <c r="D26" s="49"/>
      <c r="E26" s="23"/>
      <c r="F26" s="73"/>
      <c r="G26" s="14"/>
      <c r="H26" s="23"/>
      <c r="I26" s="11"/>
      <c r="J26" s="11"/>
      <c r="K26" s="11"/>
      <c r="L26" s="23"/>
      <c r="M26" s="23"/>
      <c r="N26" s="23"/>
      <c r="O26" s="23"/>
      <c r="P26" s="11"/>
      <c r="Q26" s="23"/>
      <c r="R26" s="23"/>
      <c r="S26" s="11"/>
      <c r="T26" s="23"/>
      <c r="U26" s="36"/>
      <c r="V26" s="29"/>
      <c r="W26" s="45"/>
      <c r="X26" s="28"/>
      <c r="Y26" s="68"/>
      <c r="Z26" s="28"/>
      <c r="AA26" s="28"/>
    </row>
    <row r="27" spans="1:27" ht="23.25" x14ac:dyDescent="0.35">
      <c r="A27" s="196" t="s">
        <v>54</v>
      </c>
      <c r="B27" s="95" t="s">
        <v>235</v>
      </c>
      <c r="C27" s="159" t="s">
        <v>236</v>
      </c>
      <c r="D27" s="85">
        <f>H27/U27</f>
        <v>0.92833333333333334</v>
      </c>
      <c r="E27" s="91">
        <v>402</v>
      </c>
      <c r="F27" s="85">
        <f>E27/600</f>
        <v>0.67</v>
      </c>
      <c r="G27" s="28"/>
      <c r="H27" s="26">
        <f>SUM(J27,L27,N27,P27,R27,T27)</f>
        <v>557</v>
      </c>
      <c r="I27" s="28"/>
      <c r="J27" s="188" t="s">
        <v>281</v>
      </c>
      <c r="K27" s="28"/>
      <c r="L27" s="89">
        <v>113</v>
      </c>
      <c r="M27" s="28"/>
      <c r="N27" s="89">
        <v>129</v>
      </c>
      <c r="O27" s="28"/>
      <c r="P27" s="194" t="s">
        <v>281</v>
      </c>
      <c r="Q27" s="28"/>
      <c r="R27" s="89">
        <v>160</v>
      </c>
      <c r="S27" s="28"/>
      <c r="T27" s="89">
        <v>155</v>
      </c>
      <c r="U27" s="35">
        <v>600</v>
      </c>
      <c r="V27" s="28"/>
      <c r="W27" s="44"/>
      <c r="X27" s="28"/>
      <c r="Y27" s="200">
        <v>557</v>
      </c>
      <c r="Z27" s="28"/>
      <c r="AA27" s="94"/>
    </row>
    <row r="28" spans="1:27" ht="23.25" x14ac:dyDescent="0.35">
      <c r="A28" s="196" t="s">
        <v>55</v>
      </c>
      <c r="B28" s="158" t="s">
        <v>94</v>
      </c>
      <c r="C28" s="159" t="s">
        <v>223</v>
      </c>
      <c r="D28" s="85">
        <f>H28/U28</f>
        <v>0.84499999999999997</v>
      </c>
      <c r="E28" s="91">
        <v>536</v>
      </c>
      <c r="F28" s="85">
        <f>E28/800</f>
        <v>0.67</v>
      </c>
      <c r="G28" s="28"/>
      <c r="H28" s="26">
        <f>SUM(J28,L28,N28,P28,R28,T28)</f>
        <v>676</v>
      </c>
      <c r="I28" s="11"/>
      <c r="J28" s="89">
        <v>124</v>
      </c>
      <c r="K28" s="68"/>
      <c r="L28" s="100">
        <v>132</v>
      </c>
      <c r="M28" s="11"/>
      <c r="N28" s="188" t="s">
        <v>281</v>
      </c>
      <c r="O28" s="11"/>
      <c r="P28" s="91">
        <v>139</v>
      </c>
      <c r="Q28" s="11"/>
      <c r="R28" s="89">
        <v>141</v>
      </c>
      <c r="S28" s="11"/>
      <c r="T28" s="100">
        <v>140</v>
      </c>
      <c r="U28" s="35">
        <v>800</v>
      </c>
      <c r="V28" s="28"/>
      <c r="W28" s="44"/>
      <c r="X28" s="28"/>
      <c r="Y28" s="200">
        <v>537</v>
      </c>
      <c r="Z28" s="28"/>
      <c r="AA28" s="94"/>
    </row>
    <row r="29" spans="1:27" x14ac:dyDescent="0.3">
      <c r="A29" s="83" t="s">
        <v>56</v>
      </c>
      <c r="B29" s="158" t="s">
        <v>92</v>
      </c>
      <c r="C29" s="159" t="s">
        <v>41</v>
      </c>
      <c r="D29" s="85">
        <f>H29/U29</f>
        <v>0.78874999999999995</v>
      </c>
      <c r="E29" s="91">
        <v>501</v>
      </c>
      <c r="F29" s="85">
        <f>E29/800</f>
        <v>0.62624999999999997</v>
      </c>
      <c r="G29" s="28"/>
      <c r="H29" s="26">
        <f>SUM(J29,L29,N29,P29,R29,T29)</f>
        <v>631</v>
      </c>
      <c r="I29" s="28"/>
      <c r="J29" s="89">
        <v>116</v>
      </c>
      <c r="K29" s="28"/>
      <c r="L29" s="91">
        <v>116</v>
      </c>
      <c r="M29" s="28"/>
      <c r="N29" s="89">
        <v>150</v>
      </c>
      <c r="O29" s="28"/>
      <c r="P29" s="89">
        <v>119</v>
      </c>
      <c r="Q29" s="28"/>
      <c r="R29" s="188" t="s">
        <v>281</v>
      </c>
      <c r="S29" s="28"/>
      <c r="T29" s="100">
        <v>130</v>
      </c>
      <c r="U29" s="35">
        <v>800</v>
      </c>
      <c r="V29" s="28"/>
      <c r="W29" s="44"/>
      <c r="X29" s="28"/>
      <c r="Y29" s="200">
        <v>515</v>
      </c>
      <c r="Z29" s="28"/>
      <c r="AA29" s="94"/>
    </row>
  </sheetData>
  <sortState ref="B27:Y29">
    <sortCondition descending="1" ref="Y27:Y29"/>
  </sortState>
  <mergeCells count="2">
    <mergeCell ref="A1:C1"/>
    <mergeCell ref="D1:T1"/>
  </mergeCells>
  <pageMargins left="0.7" right="0.7" top="0.75" bottom="0.75" header="0.3" footer="0.3"/>
  <pageSetup scale="73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E59"/>
  <sheetViews>
    <sheetView zoomScale="80" zoomScaleNormal="80" workbookViewId="0">
      <selection activeCell="A19" sqref="A19"/>
    </sheetView>
  </sheetViews>
  <sheetFormatPr defaultColWidth="9.140625" defaultRowHeight="18.75" x14ac:dyDescent="0.3"/>
  <cols>
    <col min="1" max="1" width="17.42578125" style="19" customWidth="1"/>
    <col min="2" max="2" width="14.42578125" style="19" customWidth="1"/>
    <col min="3" max="3" width="17.42578125" style="19" customWidth="1"/>
    <col min="4" max="6" width="13.42578125" style="24" hidden="1" customWidth="1"/>
    <col min="7" max="7" width="2.85546875" style="19" customWidth="1"/>
    <col min="8" max="8" width="13.5703125" style="31" hidden="1" customWidth="1"/>
    <col min="9" max="9" width="2.85546875" style="19" hidden="1" customWidth="1"/>
    <col min="10" max="10" width="11.7109375" style="24" customWidth="1"/>
    <col min="11" max="11" width="2.85546875" style="19" customWidth="1"/>
    <col min="12" max="12" width="11.7109375" style="19" customWidth="1"/>
    <col min="13" max="13" width="2.85546875" style="19" customWidth="1"/>
    <col min="14" max="14" width="11.7109375" style="19" customWidth="1"/>
    <col min="15" max="15" width="2.85546875" style="19" customWidth="1"/>
    <col min="16" max="16" width="11.7109375" style="24" customWidth="1"/>
    <col min="17" max="17" width="2.85546875" style="19" customWidth="1"/>
    <col min="18" max="18" width="11.7109375" style="19" customWidth="1"/>
    <col min="19" max="19" width="2.85546875" style="19" customWidth="1"/>
    <col min="20" max="20" width="13.85546875" style="12" customWidth="1"/>
    <col min="21" max="21" width="9.140625" style="19" hidden="1" customWidth="1"/>
    <col min="22" max="22" width="2.85546875" style="19" customWidth="1"/>
    <col min="23" max="23" width="20.5703125" style="101" hidden="1" customWidth="1"/>
    <col min="24" max="24" width="2.85546875" style="101" hidden="1" customWidth="1"/>
    <col min="25" max="25" width="15.42578125" style="19" customWidth="1"/>
    <col min="26" max="26" width="2.85546875" style="19" customWidth="1"/>
    <col min="27" max="27" width="9.140625" style="19" hidden="1" customWidth="1"/>
    <col min="28" max="28" width="9.140625" style="19" customWidth="1"/>
    <col min="29" max="16384" width="9.140625" style="19"/>
  </cols>
  <sheetData>
    <row r="1" spans="1:28" ht="33.75" customHeight="1" x14ac:dyDescent="0.25">
      <c r="A1" s="179" t="s">
        <v>274</v>
      </c>
      <c r="B1" s="179"/>
      <c r="C1" s="179"/>
      <c r="D1" s="79"/>
      <c r="E1" s="180" t="s">
        <v>275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79"/>
      <c r="V1" s="79"/>
      <c r="W1" s="162"/>
      <c r="X1" s="162"/>
      <c r="Y1" s="79"/>
      <c r="Z1" s="79"/>
      <c r="AA1" s="79"/>
    </row>
    <row r="2" spans="1:28" ht="15.75" customHeight="1" x14ac:dyDescent="0.3">
      <c r="B2" s="1"/>
      <c r="C2" s="1"/>
      <c r="D2" s="1" t="s">
        <v>10</v>
      </c>
      <c r="E2" s="1" t="s">
        <v>276</v>
      </c>
      <c r="F2" s="1" t="s">
        <v>276</v>
      </c>
      <c r="G2" s="2"/>
      <c r="H2" s="3" t="s">
        <v>6</v>
      </c>
      <c r="I2" s="2"/>
      <c r="J2" s="1" t="s">
        <v>3</v>
      </c>
      <c r="K2" s="2"/>
      <c r="L2" s="1" t="s">
        <v>4</v>
      </c>
      <c r="M2" s="2"/>
      <c r="N2" s="1" t="s">
        <v>5</v>
      </c>
      <c r="O2" s="2"/>
      <c r="P2" s="1" t="s">
        <v>7</v>
      </c>
      <c r="Q2" s="2"/>
      <c r="R2" s="22" t="s">
        <v>8</v>
      </c>
      <c r="S2" s="2"/>
      <c r="T2" s="54" t="s">
        <v>71</v>
      </c>
      <c r="U2" s="13"/>
      <c r="V2" s="14"/>
      <c r="W2" s="163"/>
      <c r="X2" s="98"/>
      <c r="Y2" s="155" t="s">
        <v>278</v>
      </c>
      <c r="Z2" s="52"/>
      <c r="AA2" s="155"/>
    </row>
    <row r="3" spans="1:28" ht="19.5" thickBot="1" x14ac:dyDescent="0.35">
      <c r="A3" s="33"/>
      <c r="B3" s="4"/>
      <c r="C3" s="4"/>
      <c r="D3" s="7" t="s">
        <v>9</v>
      </c>
      <c r="E3" s="7" t="s">
        <v>249</v>
      </c>
      <c r="F3" s="7" t="s">
        <v>9</v>
      </c>
      <c r="G3" s="9"/>
      <c r="H3" s="5" t="s">
        <v>115</v>
      </c>
      <c r="I3" s="6"/>
      <c r="J3" s="7" t="s">
        <v>0</v>
      </c>
      <c r="K3" s="10"/>
      <c r="L3" s="7" t="s">
        <v>1</v>
      </c>
      <c r="M3" s="10"/>
      <c r="N3" s="7" t="s">
        <v>2</v>
      </c>
      <c r="O3" s="10"/>
      <c r="P3" s="7" t="s">
        <v>2</v>
      </c>
      <c r="Q3" s="10"/>
      <c r="R3" s="7" t="s">
        <v>1</v>
      </c>
      <c r="S3" s="23"/>
      <c r="T3" s="55" t="s">
        <v>0</v>
      </c>
      <c r="U3" s="4"/>
      <c r="V3" s="9"/>
      <c r="W3" s="165" t="s">
        <v>14</v>
      </c>
      <c r="X3" s="164"/>
      <c r="Y3" s="157" t="s">
        <v>15</v>
      </c>
      <c r="Z3" s="10"/>
      <c r="AA3" s="157" t="s">
        <v>13</v>
      </c>
      <c r="AB3" s="43"/>
    </row>
    <row r="4" spans="1:28" ht="24" thickTop="1" x14ac:dyDescent="0.35">
      <c r="A4" s="195" t="s">
        <v>183</v>
      </c>
      <c r="B4" s="151" t="s">
        <v>69</v>
      </c>
      <c r="C4" s="151" t="s">
        <v>208</v>
      </c>
      <c r="D4" s="103">
        <f>H4/U4</f>
        <v>0.92666666666666664</v>
      </c>
      <c r="E4" s="152">
        <v>278</v>
      </c>
      <c r="F4" s="103">
        <f>E4/300</f>
        <v>0.92666666666666664</v>
      </c>
      <c r="G4" s="14"/>
      <c r="H4" s="15">
        <f>SUM(J4,L4,N4, P4,R4,T4)</f>
        <v>278</v>
      </c>
      <c r="I4" s="11"/>
      <c r="J4" s="104">
        <v>70</v>
      </c>
      <c r="K4" s="11"/>
      <c r="L4" s="104">
        <v>72</v>
      </c>
      <c r="M4" s="11"/>
      <c r="N4" s="197" t="s">
        <v>281</v>
      </c>
      <c r="O4" s="11"/>
      <c r="P4" s="104">
        <v>72</v>
      </c>
      <c r="Q4" s="68"/>
      <c r="R4" s="104">
        <v>64</v>
      </c>
      <c r="S4" s="11"/>
      <c r="T4" s="198" t="s">
        <v>281</v>
      </c>
      <c r="U4" s="12">
        <v>300</v>
      </c>
      <c r="V4" s="11"/>
      <c r="W4" s="156"/>
      <c r="X4" s="107"/>
      <c r="Y4" s="199">
        <v>278</v>
      </c>
      <c r="Z4" s="11"/>
      <c r="AA4" s="156"/>
    </row>
    <row r="5" spans="1:28" ht="23.25" x14ac:dyDescent="0.35">
      <c r="A5" s="196" t="s">
        <v>184</v>
      </c>
      <c r="B5" s="84" t="s">
        <v>153</v>
      </c>
      <c r="C5" s="84" t="s">
        <v>234</v>
      </c>
      <c r="D5" s="85">
        <f>H5/U5</f>
        <v>1.1066666666666667</v>
      </c>
      <c r="E5" s="96">
        <v>275</v>
      </c>
      <c r="F5" s="85">
        <f t="shared" ref="F5" si="0">E5/300</f>
        <v>0.91666666666666663</v>
      </c>
      <c r="G5" s="14"/>
      <c r="H5" s="15">
        <f>SUM(J5,L5,N5, P5,R5,T5)</f>
        <v>332</v>
      </c>
      <c r="I5" s="14"/>
      <c r="J5" s="89">
        <v>66</v>
      </c>
      <c r="K5" s="11"/>
      <c r="L5" s="89">
        <v>72</v>
      </c>
      <c r="M5" s="11"/>
      <c r="N5" s="89">
        <v>70</v>
      </c>
      <c r="O5" s="11"/>
      <c r="P5" s="89">
        <v>67</v>
      </c>
      <c r="Q5" s="11"/>
      <c r="R5" s="188" t="s">
        <v>281</v>
      </c>
      <c r="S5" s="11"/>
      <c r="T5" s="91">
        <v>57</v>
      </c>
      <c r="U5" s="12">
        <v>300</v>
      </c>
      <c r="V5" s="11"/>
      <c r="W5" s="113"/>
      <c r="X5" s="97"/>
      <c r="Y5" s="200">
        <v>275</v>
      </c>
      <c r="Z5" s="11"/>
      <c r="AA5" s="113"/>
    </row>
    <row r="6" spans="1:28" ht="18.75" customHeight="1" x14ac:dyDescent="0.3">
      <c r="A6" s="71" t="s">
        <v>240</v>
      </c>
      <c r="B6" s="9"/>
      <c r="C6" s="9"/>
      <c r="D6" s="49"/>
      <c r="E6" s="69"/>
      <c r="F6" s="49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97"/>
      <c r="X6" s="97"/>
      <c r="Y6" s="68"/>
      <c r="Z6" s="11"/>
      <c r="AA6" s="11"/>
    </row>
    <row r="7" spans="1:28" ht="23.25" x14ac:dyDescent="0.35">
      <c r="A7" s="196" t="s">
        <v>54</v>
      </c>
      <c r="B7" s="95" t="s">
        <v>124</v>
      </c>
      <c r="C7" s="95" t="s">
        <v>132</v>
      </c>
      <c r="D7" s="85">
        <f>H7/U7</f>
        <v>1.0720000000000001</v>
      </c>
      <c r="E7" s="96">
        <v>272</v>
      </c>
      <c r="F7" s="85">
        <f>E7/300</f>
        <v>0.90666666666666662</v>
      </c>
      <c r="G7" s="14"/>
      <c r="H7" s="15">
        <f>SUM(J7,L7,N7, P7,R7,T7)</f>
        <v>402</v>
      </c>
      <c r="I7" s="14"/>
      <c r="J7" s="114">
        <v>60</v>
      </c>
      <c r="K7" s="11"/>
      <c r="L7" s="89">
        <v>69</v>
      </c>
      <c r="M7" s="11"/>
      <c r="N7" s="89">
        <v>67</v>
      </c>
      <c r="O7" s="11"/>
      <c r="P7" s="89">
        <v>71</v>
      </c>
      <c r="Q7" s="11"/>
      <c r="R7" s="91">
        <v>65</v>
      </c>
      <c r="S7" s="11"/>
      <c r="T7" s="100">
        <v>70</v>
      </c>
      <c r="U7" s="12">
        <v>375</v>
      </c>
      <c r="V7" s="11"/>
      <c r="W7" s="113"/>
      <c r="X7" s="97"/>
      <c r="Y7" s="200">
        <v>277</v>
      </c>
      <c r="Z7" s="11"/>
      <c r="AA7" s="113"/>
    </row>
    <row r="8" spans="1:28" ht="23.25" x14ac:dyDescent="0.35">
      <c r="A8" s="196" t="s">
        <v>55</v>
      </c>
      <c r="B8" s="84" t="s">
        <v>147</v>
      </c>
      <c r="C8" s="84" t="s">
        <v>148</v>
      </c>
      <c r="D8" s="85">
        <f>H8/U8</f>
        <v>1.0720000000000001</v>
      </c>
      <c r="E8" s="96">
        <v>272</v>
      </c>
      <c r="F8" s="85">
        <f>E8/300</f>
        <v>0.90666666666666662</v>
      </c>
      <c r="G8" s="14"/>
      <c r="H8" s="15">
        <f>SUM(J8,L8,N8, P8,R8,T8)</f>
        <v>402</v>
      </c>
      <c r="I8" s="14"/>
      <c r="J8" s="89">
        <v>72</v>
      </c>
      <c r="K8" s="11"/>
      <c r="L8" s="89">
        <v>71</v>
      </c>
      <c r="M8" s="11"/>
      <c r="N8" s="89">
        <v>65</v>
      </c>
      <c r="O8" s="11"/>
      <c r="P8" s="91">
        <v>64</v>
      </c>
      <c r="Q8" s="11"/>
      <c r="R8" s="90">
        <v>62</v>
      </c>
      <c r="S8" s="11"/>
      <c r="T8" s="89">
        <v>68</v>
      </c>
      <c r="U8" s="12">
        <v>375</v>
      </c>
      <c r="V8" s="11"/>
      <c r="W8" s="113"/>
      <c r="X8" s="97"/>
      <c r="Y8" s="200">
        <v>276</v>
      </c>
      <c r="Z8" s="11"/>
      <c r="AA8" s="113"/>
    </row>
    <row r="9" spans="1:28" x14ac:dyDescent="0.3">
      <c r="A9" s="83" t="s">
        <v>56</v>
      </c>
      <c r="B9" s="84" t="s">
        <v>155</v>
      </c>
      <c r="C9" s="84" t="s">
        <v>180</v>
      </c>
      <c r="D9" s="85">
        <f>H9/U9</f>
        <v>0.88</v>
      </c>
      <c r="E9" s="96">
        <v>264</v>
      </c>
      <c r="F9" s="85">
        <f>E9/300</f>
        <v>0.88</v>
      </c>
      <c r="G9" s="14"/>
      <c r="H9" s="15">
        <f>SUM(J9,L9,N9, P9,R9,T9)</f>
        <v>264</v>
      </c>
      <c r="I9" s="14"/>
      <c r="J9" s="89">
        <v>63</v>
      </c>
      <c r="K9" s="11"/>
      <c r="L9" s="89">
        <v>67</v>
      </c>
      <c r="M9" s="11"/>
      <c r="N9" s="89">
        <v>66</v>
      </c>
      <c r="O9" s="11"/>
      <c r="P9" s="89">
        <v>68</v>
      </c>
      <c r="Q9" s="11"/>
      <c r="R9" s="188" t="s">
        <v>281</v>
      </c>
      <c r="S9" s="11"/>
      <c r="T9" s="188" t="s">
        <v>281</v>
      </c>
      <c r="U9" s="12">
        <v>300</v>
      </c>
      <c r="V9" s="11"/>
      <c r="W9" s="113"/>
      <c r="X9" s="97"/>
      <c r="Y9" s="200">
        <v>264</v>
      </c>
      <c r="Z9" s="11"/>
      <c r="AA9" s="113"/>
    </row>
    <row r="10" spans="1:28" x14ac:dyDescent="0.3">
      <c r="A10" s="83" t="s">
        <v>57</v>
      </c>
      <c r="B10" s="84" t="s">
        <v>229</v>
      </c>
      <c r="C10" s="84" t="s">
        <v>228</v>
      </c>
      <c r="D10" s="85">
        <f>H10/U10</f>
        <v>1.0666666666666667</v>
      </c>
      <c r="E10" s="96">
        <v>254</v>
      </c>
      <c r="F10" s="85">
        <f>E10/300</f>
        <v>0.84666666666666668</v>
      </c>
      <c r="G10" s="14"/>
      <c r="H10" s="15">
        <f>SUM(J10,L10,N10, P10,R10,T10)</f>
        <v>320</v>
      </c>
      <c r="I10" s="14"/>
      <c r="J10" s="90">
        <v>57</v>
      </c>
      <c r="K10" s="11"/>
      <c r="L10" s="89">
        <v>64</v>
      </c>
      <c r="M10" s="11"/>
      <c r="N10" s="89">
        <v>67</v>
      </c>
      <c r="O10" s="11"/>
      <c r="P10" s="89">
        <v>66</v>
      </c>
      <c r="Q10" s="11"/>
      <c r="R10" s="188" t="s">
        <v>281</v>
      </c>
      <c r="S10" s="11"/>
      <c r="T10" s="89">
        <v>66</v>
      </c>
      <c r="U10" s="12">
        <v>300</v>
      </c>
      <c r="V10" s="11"/>
      <c r="W10" s="113"/>
      <c r="X10" s="97"/>
      <c r="Y10" s="200">
        <v>263</v>
      </c>
      <c r="Z10" s="11"/>
      <c r="AA10" s="113"/>
    </row>
    <row r="11" spans="1:28" x14ac:dyDescent="0.3">
      <c r="A11" s="83" t="s">
        <v>58</v>
      </c>
      <c r="B11" s="84" t="s">
        <v>201</v>
      </c>
      <c r="C11" s="84" t="s">
        <v>202</v>
      </c>
      <c r="D11" s="85">
        <f>H11/U11</f>
        <v>1.0026666666666666</v>
      </c>
      <c r="E11" s="96">
        <v>250</v>
      </c>
      <c r="F11" s="85">
        <f>E11/300</f>
        <v>0.83333333333333337</v>
      </c>
      <c r="G11" s="14"/>
      <c r="H11" s="15">
        <f>SUM(J11,L11,N11, P11,R11,T11)</f>
        <v>376</v>
      </c>
      <c r="I11" s="14"/>
      <c r="J11" s="100">
        <v>71</v>
      </c>
      <c r="K11" s="11"/>
      <c r="L11" s="90">
        <v>58</v>
      </c>
      <c r="M11" s="11"/>
      <c r="N11" s="89">
        <v>61</v>
      </c>
      <c r="O11" s="11"/>
      <c r="P11" s="89">
        <v>60</v>
      </c>
      <c r="Q11" s="11"/>
      <c r="R11" s="90">
        <v>57</v>
      </c>
      <c r="S11" s="11"/>
      <c r="T11" s="100">
        <v>69</v>
      </c>
      <c r="U11" s="12">
        <v>375</v>
      </c>
      <c r="V11" s="11"/>
      <c r="W11" s="113"/>
      <c r="X11" s="97"/>
      <c r="Y11" s="200">
        <v>261</v>
      </c>
      <c r="Z11" s="11"/>
      <c r="AA11" s="113"/>
    </row>
    <row r="12" spans="1:28" x14ac:dyDescent="0.3">
      <c r="A12" s="83" t="s">
        <v>59</v>
      </c>
      <c r="B12" s="84" t="s">
        <v>170</v>
      </c>
      <c r="C12" s="84" t="s">
        <v>171</v>
      </c>
      <c r="D12" s="85">
        <f>H12/U12</f>
        <v>1.1466666666666667</v>
      </c>
      <c r="E12" s="96">
        <v>195</v>
      </c>
      <c r="F12" s="85">
        <f>E12/225</f>
        <v>0.8666666666666667</v>
      </c>
      <c r="G12" s="14"/>
      <c r="H12" s="15">
        <f>SUM(J12,L12,N12, P12,R12,T12)</f>
        <v>258</v>
      </c>
      <c r="I12" s="11"/>
      <c r="J12" s="89">
        <v>68</v>
      </c>
      <c r="K12" s="11"/>
      <c r="L12" s="89">
        <v>63</v>
      </c>
      <c r="M12" s="11"/>
      <c r="N12" s="189" t="s">
        <v>281</v>
      </c>
      <c r="O12" s="11"/>
      <c r="P12" s="188" t="s">
        <v>281</v>
      </c>
      <c r="Q12" s="11"/>
      <c r="R12" s="89">
        <v>64</v>
      </c>
      <c r="S12" s="68"/>
      <c r="T12" s="100">
        <v>63</v>
      </c>
      <c r="U12" s="12">
        <v>225</v>
      </c>
      <c r="V12" s="11"/>
      <c r="W12" s="113"/>
      <c r="X12" s="97"/>
      <c r="Y12" s="200">
        <v>258</v>
      </c>
      <c r="Z12" s="11"/>
      <c r="AA12" s="113"/>
    </row>
    <row r="13" spans="1:28" x14ac:dyDescent="0.3">
      <c r="A13" s="83" t="s">
        <v>60</v>
      </c>
      <c r="B13" s="84" t="s">
        <v>47</v>
      </c>
      <c r="C13" s="84" t="s">
        <v>32</v>
      </c>
      <c r="D13" s="85">
        <f>H13/U13</f>
        <v>0.85333333333333339</v>
      </c>
      <c r="E13" s="96">
        <v>256</v>
      </c>
      <c r="F13" s="85">
        <f>E13/300</f>
        <v>0.85333333333333339</v>
      </c>
      <c r="G13" s="14"/>
      <c r="H13" s="15">
        <f>SUM(J13,L13,N13, P13,R13,T13)</f>
        <v>256</v>
      </c>
      <c r="I13" s="14"/>
      <c r="J13" s="89">
        <v>63</v>
      </c>
      <c r="K13" s="11"/>
      <c r="L13" s="89">
        <v>66</v>
      </c>
      <c r="M13" s="11"/>
      <c r="N13" s="89">
        <v>65</v>
      </c>
      <c r="O13" s="11"/>
      <c r="P13" s="188" t="s">
        <v>281</v>
      </c>
      <c r="Q13" s="11"/>
      <c r="R13" s="89">
        <v>62</v>
      </c>
      <c r="S13" s="11"/>
      <c r="T13" s="188" t="s">
        <v>281</v>
      </c>
      <c r="U13" s="12">
        <v>300</v>
      </c>
      <c r="V13" s="11"/>
      <c r="W13" s="113"/>
      <c r="X13" s="97"/>
      <c r="Y13" s="200">
        <v>256</v>
      </c>
      <c r="Z13" s="11"/>
      <c r="AA13" s="113"/>
    </row>
    <row r="14" spans="1:28" x14ac:dyDescent="0.3">
      <c r="A14" s="83" t="s">
        <v>61</v>
      </c>
      <c r="B14" s="84" t="s">
        <v>53</v>
      </c>
      <c r="C14" s="84" t="s">
        <v>18</v>
      </c>
      <c r="D14" s="85">
        <f>H14/U14</f>
        <v>0.96266666666666667</v>
      </c>
      <c r="E14" s="96">
        <v>248</v>
      </c>
      <c r="F14" s="85">
        <f>E14/300</f>
        <v>0.82666666666666666</v>
      </c>
      <c r="G14" s="14"/>
      <c r="H14" s="15">
        <f>SUM(J14,L14,N14, P14,R14,T14)</f>
        <v>361</v>
      </c>
      <c r="I14" s="14"/>
      <c r="J14" s="100">
        <v>63</v>
      </c>
      <c r="K14" s="11"/>
      <c r="L14" s="89">
        <v>68</v>
      </c>
      <c r="M14" s="11"/>
      <c r="N14" s="89">
        <v>59</v>
      </c>
      <c r="O14" s="11"/>
      <c r="P14" s="91">
        <v>58</v>
      </c>
      <c r="Q14" s="11"/>
      <c r="R14" s="90">
        <v>54</v>
      </c>
      <c r="S14" s="11"/>
      <c r="T14" s="100">
        <v>59</v>
      </c>
      <c r="U14" s="12">
        <v>375</v>
      </c>
      <c r="V14" s="11"/>
      <c r="W14" s="113"/>
      <c r="X14" s="97"/>
      <c r="Y14" s="200">
        <v>249</v>
      </c>
      <c r="Z14" s="11"/>
      <c r="AA14" s="113"/>
    </row>
    <row r="15" spans="1:28" x14ac:dyDescent="0.3">
      <c r="A15" s="83" t="s">
        <v>62</v>
      </c>
      <c r="B15" s="84" t="s">
        <v>157</v>
      </c>
      <c r="C15" s="84" t="s">
        <v>34</v>
      </c>
      <c r="D15" s="85">
        <f>H15/U15</f>
        <v>1.0166666666666666</v>
      </c>
      <c r="E15" s="96">
        <v>245</v>
      </c>
      <c r="F15" s="85">
        <f>E15/300</f>
        <v>0.81666666666666665</v>
      </c>
      <c r="G15" s="14"/>
      <c r="H15" s="15">
        <f>SUM(J15,L15,N15, P15,R15,T15)</f>
        <v>305</v>
      </c>
      <c r="I15" s="14"/>
      <c r="J15" s="100">
        <v>63</v>
      </c>
      <c r="K15" s="11"/>
      <c r="L15" s="188" t="s">
        <v>281</v>
      </c>
      <c r="M15" s="11"/>
      <c r="N15" s="89">
        <v>68</v>
      </c>
      <c r="O15" s="11"/>
      <c r="P15" s="91">
        <v>56</v>
      </c>
      <c r="Q15" s="11"/>
      <c r="R15" s="89">
        <v>58</v>
      </c>
      <c r="S15" s="11"/>
      <c r="T15" s="100">
        <v>60</v>
      </c>
      <c r="U15" s="12">
        <v>300</v>
      </c>
      <c r="V15" s="11"/>
      <c r="W15" s="113"/>
      <c r="X15" s="97"/>
      <c r="Y15" s="200">
        <v>249</v>
      </c>
      <c r="Z15" s="11"/>
      <c r="AA15" s="113"/>
    </row>
    <row r="16" spans="1:28" ht="18.75" customHeight="1" x14ac:dyDescent="0.3">
      <c r="A16" s="70" t="s">
        <v>241</v>
      </c>
      <c r="B16" s="9"/>
      <c r="C16" s="9"/>
      <c r="D16" s="49"/>
      <c r="E16" s="69"/>
      <c r="F16" s="49"/>
      <c r="G16" s="1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97"/>
      <c r="X16" s="97"/>
      <c r="Y16" s="68"/>
      <c r="Z16" s="11"/>
      <c r="AA16" s="11"/>
    </row>
    <row r="17" spans="1:27" ht="23.25" x14ac:dyDescent="0.35">
      <c r="A17" s="196" t="s">
        <v>54</v>
      </c>
      <c r="B17" s="84" t="s">
        <v>226</v>
      </c>
      <c r="C17" s="84" t="s">
        <v>227</v>
      </c>
      <c r="D17" s="85">
        <f>H17/U17</f>
        <v>1.0766666666666667</v>
      </c>
      <c r="E17" s="96">
        <v>258</v>
      </c>
      <c r="F17" s="85">
        <f>E17/300</f>
        <v>0.86</v>
      </c>
      <c r="G17" s="14"/>
      <c r="H17" s="15">
        <f>SUM(J17,L17,N17, P17,R17,T17)</f>
        <v>323</v>
      </c>
      <c r="I17" s="14"/>
      <c r="J17" s="89">
        <v>70</v>
      </c>
      <c r="K17" s="11"/>
      <c r="L17" s="89">
        <v>60</v>
      </c>
      <c r="M17" s="11"/>
      <c r="N17" s="188" t="s">
        <v>281</v>
      </c>
      <c r="O17" s="11"/>
      <c r="P17" s="89">
        <v>66</v>
      </c>
      <c r="Q17" s="11"/>
      <c r="R17" s="91">
        <v>62</v>
      </c>
      <c r="S17" s="11"/>
      <c r="T17" s="89">
        <v>65</v>
      </c>
      <c r="U17" s="12">
        <v>300</v>
      </c>
      <c r="V17" s="11"/>
      <c r="W17" s="113"/>
      <c r="X17" s="97"/>
      <c r="Y17" s="200">
        <v>261</v>
      </c>
      <c r="Z17" s="11"/>
      <c r="AA17" s="113"/>
    </row>
    <row r="18" spans="1:27" ht="23.25" x14ac:dyDescent="0.35">
      <c r="A18" s="196" t="s">
        <v>55</v>
      </c>
      <c r="B18" s="84" t="s">
        <v>136</v>
      </c>
      <c r="C18" s="84" t="s">
        <v>137</v>
      </c>
      <c r="D18" s="85">
        <f>H18/U18</f>
        <v>0.99199999999999999</v>
      </c>
      <c r="E18" s="96">
        <v>249</v>
      </c>
      <c r="F18" s="85">
        <f>E18/300</f>
        <v>0.83</v>
      </c>
      <c r="G18" s="14"/>
      <c r="H18" s="15">
        <f>SUM(J18,L18,N18, P18,R18,T18)</f>
        <v>372</v>
      </c>
      <c r="I18" s="14"/>
      <c r="J18" s="89">
        <v>67</v>
      </c>
      <c r="K18" s="11"/>
      <c r="L18" s="89">
        <v>62</v>
      </c>
      <c r="M18" s="11"/>
      <c r="N18" s="89">
        <v>63</v>
      </c>
      <c r="O18" s="11"/>
      <c r="P18" s="91">
        <v>57</v>
      </c>
      <c r="Q18" s="11"/>
      <c r="R18" s="90">
        <v>56</v>
      </c>
      <c r="S18" s="11"/>
      <c r="T18" s="89">
        <v>67</v>
      </c>
      <c r="U18" s="12">
        <v>375</v>
      </c>
      <c r="V18" s="11"/>
      <c r="W18" s="113"/>
      <c r="X18" s="97"/>
      <c r="Y18" s="200">
        <v>259</v>
      </c>
      <c r="Z18" s="11"/>
      <c r="AA18" s="113"/>
    </row>
    <row r="19" spans="1:27" x14ac:dyDescent="0.3">
      <c r="A19" s="83" t="s">
        <v>56</v>
      </c>
      <c r="B19" s="84" t="s">
        <v>88</v>
      </c>
      <c r="C19" s="84" t="s">
        <v>211</v>
      </c>
      <c r="D19" s="85">
        <f>H19/U19</f>
        <v>1.0566666666666666</v>
      </c>
      <c r="E19" s="96">
        <v>253</v>
      </c>
      <c r="F19" s="85">
        <f>E19/300</f>
        <v>0.84333333333333338</v>
      </c>
      <c r="G19" s="14"/>
      <c r="H19" s="15">
        <f>SUM(J19,L19,N19, P19,R19,T19)</f>
        <v>317</v>
      </c>
      <c r="I19" s="14"/>
      <c r="J19" s="100">
        <v>64</v>
      </c>
      <c r="K19" s="11"/>
      <c r="L19" s="89">
        <v>66</v>
      </c>
      <c r="M19" s="11"/>
      <c r="N19" s="90">
        <v>58</v>
      </c>
      <c r="O19" s="11"/>
      <c r="P19" s="188" t="s">
        <v>281</v>
      </c>
      <c r="Q19" s="11"/>
      <c r="R19" s="89">
        <v>65</v>
      </c>
      <c r="S19" s="11"/>
      <c r="T19" s="100">
        <v>64</v>
      </c>
      <c r="U19" s="12">
        <v>300</v>
      </c>
      <c r="V19" s="11"/>
      <c r="W19" s="113"/>
      <c r="X19" s="97"/>
      <c r="Y19" s="200">
        <v>259</v>
      </c>
      <c r="Z19" s="11"/>
      <c r="AA19" s="192"/>
    </row>
    <row r="20" spans="1:27" x14ac:dyDescent="0.3">
      <c r="A20" s="83" t="s">
        <v>57</v>
      </c>
      <c r="B20" s="84" t="s">
        <v>44</v>
      </c>
      <c r="C20" s="84" t="s">
        <v>28</v>
      </c>
      <c r="D20" s="85">
        <f>H20/U20</f>
        <v>1.0133333333333334</v>
      </c>
      <c r="E20" s="96">
        <v>243</v>
      </c>
      <c r="F20" s="85">
        <f>E20/300</f>
        <v>0.81</v>
      </c>
      <c r="G20" s="14"/>
      <c r="H20" s="15">
        <f>SUM(J20,L20,N20, P20,R20,T20)</f>
        <v>304</v>
      </c>
      <c r="I20" s="14"/>
      <c r="J20" s="89">
        <v>62</v>
      </c>
      <c r="K20" s="11"/>
      <c r="L20" s="89">
        <v>68</v>
      </c>
      <c r="M20" s="11"/>
      <c r="N20" s="90">
        <v>48</v>
      </c>
      <c r="O20" s="11"/>
      <c r="P20" s="188" t="s">
        <v>281</v>
      </c>
      <c r="Q20" s="11"/>
      <c r="R20" s="89">
        <v>65</v>
      </c>
      <c r="S20" s="11"/>
      <c r="T20" s="89">
        <v>61</v>
      </c>
      <c r="U20" s="12">
        <v>300</v>
      </c>
      <c r="V20" s="11"/>
      <c r="W20" s="113"/>
      <c r="X20" s="97"/>
      <c r="Y20" s="200">
        <v>256</v>
      </c>
      <c r="Z20" s="11"/>
      <c r="AA20" s="113"/>
    </row>
    <row r="21" spans="1:27" x14ac:dyDescent="0.3">
      <c r="A21" s="83" t="s">
        <v>58</v>
      </c>
      <c r="B21" s="84" t="s">
        <v>168</v>
      </c>
      <c r="C21" s="84" t="s">
        <v>125</v>
      </c>
      <c r="D21" s="85">
        <f>H21/U21</f>
        <v>0.96799999999999997</v>
      </c>
      <c r="E21" s="96">
        <v>254</v>
      </c>
      <c r="F21" s="85">
        <f>E21/300</f>
        <v>0.84666666666666668</v>
      </c>
      <c r="G21" s="14"/>
      <c r="H21" s="15">
        <f>SUM(J21,L21,N21, P21,R21,T21)</f>
        <v>363</v>
      </c>
      <c r="I21" s="11"/>
      <c r="J21" s="89">
        <v>60</v>
      </c>
      <c r="K21" s="11"/>
      <c r="L21" s="90">
        <v>49</v>
      </c>
      <c r="M21" s="11"/>
      <c r="N21" s="89">
        <v>69</v>
      </c>
      <c r="O21" s="11"/>
      <c r="P21" s="89">
        <v>62</v>
      </c>
      <c r="Q21" s="11"/>
      <c r="R21" s="89">
        <v>63</v>
      </c>
      <c r="S21" s="11"/>
      <c r="T21" s="92">
        <v>60</v>
      </c>
      <c r="U21" s="12">
        <v>375</v>
      </c>
      <c r="V21" s="11"/>
      <c r="W21" s="113"/>
      <c r="X21" s="97"/>
      <c r="Y21" s="200">
        <v>254</v>
      </c>
      <c r="Z21" s="11"/>
      <c r="AA21" s="113"/>
    </row>
    <row r="22" spans="1:27" x14ac:dyDescent="0.3">
      <c r="A22" s="83" t="s">
        <v>59</v>
      </c>
      <c r="B22" s="84" t="s">
        <v>86</v>
      </c>
      <c r="C22" s="84" t="s">
        <v>151</v>
      </c>
      <c r="D22" s="85">
        <f>H22/U22</f>
        <v>0.82</v>
      </c>
      <c r="E22" s="96">
        <v>246</v>
      </c>
      <c r="F22" s="85">
        <f>E22/300</f>
        <v>0.82</v>
      </c>
      <c r="G22" s="14"/>
      <c r="H22" s="15">
        <f>SUM(J22,L22,N22, P22,R22,T22)</f>
        <v>246</v>
      </c>
      <c r="I22" s="14"/>
      <c r="J22" s="89">
        <v>69</v>
      </c>
      <c r="K22" s="11"/>
      <c r="L22" s="89">
        <v>60</v>
      </c>
      <c r="M22" s="11"/>
      <c r="N22" s="89">
        <v>61</v>
      </c>
      <c r="O22" s="11"/>
      <c r="P22" s="188" t="s">
        <v>281</v>
      </c>
      <c r="Q22" s="11"/>
      <c r="R22" s="89">
        <v>56</v>
      </c>
      <c r="S22" s="11"/>
      <c r="T22" s="188" t="s">
        <v>281</v>
      </c>
      <c r="U22" s="12">
        <v>300</v>
      </c>
      <c r="V22" s="11"/>
      <c r="W22" s="113"/>
      <c r="X22" s="97"/>
      <c r="Y22" s="200">
        <v>246</v>
      </c>
      <c r="Z22" s="11"/>
      <c r="AA22" s="113"/>
    </row>
    <row r="23" spans="1:27" ht="18.75" customHeight="1" x14ac:dyDescent="0.3">
      <c r="A23" s="70" t="s">
        <v>242</v>
      </c>
      <c r="B23" s="9"/>
      <c r="C23" s="9"/>
      <c r="D23" s="49"/>
      <c r="E23" s="69"/>
      <c r="F23" s="49"/>
      <c r="G23" s="14"/>
      <c r="H23" s="11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97"/>
      <c r="X23" s="97"/>
      <c r="Y23" s="68"/>
      <c r="Z23" s="11"/>
      <c r="AA23" s="11"/>
    </row>
    <row r="24" spans="1:27" ht="23.25" x14ac:dyDescent="0.35">
      <c r="A24" s="196" t="s">
        <v>54</v>
      </c>
      <c r="B24" s="84" t="s">
        <v>73</v>
      </c>
      <c r="C24" s="84" t="s">
        <v>33</v>
      </c>
      <c r="D24" s="85">
        <f>H24/U24</f>
        <v>1.04</v>
      </c>
      <c r="E24" s="96">
        <v>248</v>
      </c>
      <c r="F24" s="85">
        <f>E24/300</f>
        <v>0.82666666666666666</v>
      </c>
      <c r="G24" s="14"/>
      <c r="H24" s="15">
        <f>SUM(J24,L24,N24, P24,R24,T24)</f>
        <v>312</v>
      </c>
      <c r="I24" s="14"/>
      <c r="J24" s="100">
        <v>61</v>
      </c>
      <c r="K24" s="11"/>
      <c r="L24" s="89">
        <v>67</v>
      </c>
      <c r="M24" s="11"/>
      <c r="N24" s="188" t="s">
        <v>281</v>
      </c>
      <c r="O24" s="11"/>
      <c r="P24" s="89">
        <v>66</v>
      </c>
      <c r="Q24" s="11"/>
      <c r="R24" s="91">
        <v>54</v>
      </c>
      <c r="S24" s="11"/>
      <c r="T24" s="100">
        <v>64</v>
      </c>
      <c r="U24" s="12">
        <v>300</v>
      </c>
      <c r="V24" s="11"/>
      <c r="W24" s="113"/>
      <c r="X24" s="97"/>
      <c r="Y24" s="200">
        <v>258</v>
      </c>
      <c r="Z24" s="11"/>
      <c r="AA24" s="113"/>
    </row>
    <row r="25" spans="1:27" ht="23.25" x14ac:dyDescent="0.35">
      <c r="A25" s="196" t="s">
        <v>55</v>
      </c>
      <c r="B25" s="84" t="s">
        <v>83</v>
      </c>
      <c r="C25" s="84" t="s">
        <v>128</v>
      </c>
      <c r="D25" s="85">
        <f>H25/U25</f>
        <v>1.0433333333333332</v>
      </c>
      <c r="E25" s="96">
        <v>254</v>
      </c>
      <c r="F25" s="85">
        <f>E25/300</f>
        <v>0.84666666666666668</v>
      </c>
      <c r="G25" s="14"/>
      <c r="H25" s="15">
        <f>SUM(J25,L25,N25, P25,R25,T25)</f>
        <v>313</v>
      </c>
      <c r="I25" s="11"/>
      <c r="J25" s="89">
        <v>64</v>
      </c>
      <c r="K25" s="11"/>
      <c r="L25" s="89">
        <v>63</v>
      </c>
      <c r="M25" s="11"/>
      <c r="N25" s="89">
        <v>64</v>
      </c>
      <c r="O25" s="11"/>
      <c r="P25" s="188" t="s">
        <v>281</v>
      </c>
      <c r="Q25" s="11"/>
      <c r="R25" s="89">
        <v>63</v>
      </c>
      <c r="S25" s="11"/>
      <c r="T25" s="92">
        <v>59</v>
      </c>
      <c r="U25" s="12">
        <v>300</v>
      </c>
      <c r="V25" s="11"/>
      <c r="W25" s="113"/>
      <c r="X25" s="97"/>
      <c r="Y25" s="200">
        <v>254</v>
      </c>
      <c r="Z25" s="11"/>
      <c r="AA25" s="113"/>
    </row>
    <row r="26" spans="1:27" x14ac:dyDescent="0.3">
      <c r="A26" s="83" t="s">
        <v>56</v>
      </c>
      <c r="B26" s="84" t="s">
        <v>50</v>
      </c>
      <c r="C26" s="84" t="s">
        <v>212</v>
      </c>
      <c r="D26" s="85">
        <f>H26/U26</f>
        <v>1.05</v>
      </c>
      <c r="E26" s="96">
        <v>250</v>
      </c>
      <c r="F26" s="85">
        <f>E26/300</f>
        <v>0.83333333333333337</v>
      </c>
      <c r="G26" s="14"/>
      <c r="H26" s="15">
        <f>SUM(J26,L26,N26, P26,R26,T26)</f>
        <v>315</v>
      </c>
      <c r="I26" s="11"/>
      <c r="J26" s="89">
        <v>59</v>
      </c>
      <c r="K26" s="11"/>
      <c r="L26" s="89">
        <v>66</v>
      </c>
      <c r="M26" s="11"/>
      <c r="N26" s="188" t="s">
        <v>281</v>
      </c>
      <c r="O26" s="11"/>
      <c r="P26" s="91">
        <v>62</v>
      </c>
      <c r="Q26" s="11"/>
      <c r="R26" s="89">
        <v>63</v>
      </c>
      <c r="S26" s="11"/>
      <c r="T26" s="100">
        <v>65</v>
      </c>
      <c r="U26" s="12">
        <v>300</v>
      </c>
      <c r="V26" s="11"/>
      <c r="W26" s="113"/>
      <c r="X26" s="97"/>
      <c r="Y26" s="200">
        <v>253</v>
      </c>
      <c r="Z26" s="11"/>
      <c r="AA26" s="113"/>
    </row>
    <row r="27" spans="1:27" x14ac:dyDescent="0.3">
      <c r="A27" s="83" t="s">
        <v>57</v>
      </c>
      <c r="B27" s="84" t="s">
        <v>122</v>
      </c>
      <c r="C27" s="84" t="s">
        <v>49</v>
      </c>
      <c r="D27" s="85">
        <f>H27/U27</f>
        <v>0.96</v>
      </c>
      <c r="E27" s="96">
        <v>243</v>
      </c>
      <c r="F27" s="85">
        <f>E27/300</f>
        <v>0.81</v>
      </c>
      <c r="G27" s="14"/>
      <c r="H27" s="15">
        <f>SUM(J27,L27,N27, P27,R27,T27)</f>
        <v>360</v>
      </c>
      <c r="I27" s="14"/>
      <c r="J27" s="89">
        <v>63</v>
      </c>
      <c r="K27" s="11"/>
      <c r="L27" s="89">
        <v>59</v>
      </c>
      <c r="M27" s="11"/>
      <c r="N27" s="89">
        <v>65</v>
      </c>
      <c r="O27" s="11"/>
      <c r="P27" s="90">
        <v>54</v>
      </c>
      <c r="Q27" s="11"/>
      <c r="R27" s="91">
        <v>56</v>
      </c>
      <c r="S27" s="11"/>
      <c r="T27" s="89">
        <v>63</v>
      </c>
      <c r="U27" s="12">
        <v>375</v>
      </c>
      <c r="V27" s="11"/>
      <c r="W27" s="113"/>
      <c r="X27" s="97"/>
      <c r="Y27" s="200">
        <v>250</v>
      </c>
      <c r="Z27" s="11"/>
      <c r="AA27" s="113"/>
    </row>
    <row r="28" spans="1:27" x14ac:dyDescent="0.3">
      <c r="A28" s="83" t="s">
        <v>58</v>
      </c>
      <c r="B28" s="84" t="s">
        <v>152</v>
      </c>
      <c r="C28" s="84" t="s">
        <v>151</v>
      </c>
      <c r="D28" s="85">
        <f>H28/U28</f>
        <v>1.0977777777777777</v>
      </c>
      <c r="E28" s="96">
        <v>183</v>
      </c>
      <c r="F28" s="85">
        <f>E28/225</f>
        <v>0.81333333333333335</v>
      </c>
      <c r="G28" s="14"/>
      <c r="H28" s="15">
        <f>SUM(J28,L28,N28, P28,R28,T28)</f>
        <v>247</v>
      </c>
      <c r="I28" s="14"/>
      <c r="J28" s="89">
        <v>58</v>
      </c>
      <c r="K28" s="11"/>
      <c r="L28" s="89">
        <v>62</v>
      </c>
      <c r="M28" s="11"/>
      <c r="N28" s="89">
        <v>63</v>
      </c>
      <c r="O28" s="11"/>
      <c r="P28" s="188" t="s">
        <v>281</v>
      </c>
      <c r="Q28" s="11"/>
      <c r="R28" s="188" t="s">
        <v>281</v>
      </c>
      <c r="S28" s="11"/>
      <c r="T28" s="89">
        <v>64</v>
      </c>
      <c r="U28" s="12">
        <v>225</v>
      </c>
      <c r="V28" s="11"/>
      <c r="W28" s="113"/>
      <c r="X28" s="97"/>
      <c r="Y28" s="200">
        <v>247</v>
      </c>
      <c r="Z28" s="11"/>
      <c r="AA28" s="113"/>
    </row>
    <row r="29" spans="1:27" x14ac:dyDescent="0.3">
      <c r="A29" s="83" t="s">
        <v>59</v>
      </c>
      <c r="B29" s="84" t="s">
        <v>271</v>
      </c>
      <c r="C29" s="84" t="s">
        <v>272</v>
      </c>
      <c r="D29" s="85">
        <f>H29/U29</f>
        <v>0.82</v>
      </c>
      <c r="E29" s="96">
        <v>246</v>
      </c>
      <c r="F29" s="85">
        <f>E29/300</f>
        <v>0.82</v>
      </c>
      <c r="G29" s="14"/>
      <c r="H29" s="15">
        <f>SUM(J29,L29,N29, P29,R29,T29)</f>
        <v>246</v>
      </c>
      <c r="I29" s="14"/>
      <c r="J29" s="89">
        <v>59</v>
      </c>
      <c r="K29" s="11"/>
      <c r="L29" s="188" t="s">
        <v>281</v>
      </c>
      <c r="M29" s="11"/>
      <c r="N29" s="89">
        <v>69</v>
      </c>
      <c r="O29" s="11"/>
      <c r="P29" s="89">
        <v>59</v>
      </c>
      <c r="Q29" s="11"/>
      <c r="R29" s="89">
        <v>59</v>
      </c>
      <c r="S29" s="11"/>
      <c r="T29" s="188" t="s">
        <v>281</v>
      </c>
      <c r="U29" s="12">
        <v>300</v>
      </c>
      <c r="V29" s="11"/>
      <c r="W29" s="113"/>
      <c r="X29" s="97"/>
      <c r="Y29" s="200">
        <v>246</v>
      </c>
      <c r="Z29" s="11"/>
      <c r="AA29" s="113"/>
    </row>
    <row r="30" spans="1:27" x14ac:dyDescent="0.3">
      <c r="A30" s="83" t="s">
        <v>60</v>
      </c>
      <c r="B30" s="84" t="s">
        <v>102</v>
      </c>
      <c r="C30" s="84" t="s">
        <v>230</v>
      </c>
      <c r="D30" s="85">
        <f>H30/U30</f>
        <v>0.80333333333333334</v>
      </c>
      <c r="E30" s="96">
        <v>241</v>
      </c>
      <c r="F30" s="85">
        <f>E30/300</f>
        <v>0.80333333333333334</v>
      </c>
      <c r="G30" s="14"/>
      <c r="H30" s="15">
        <f>SUM(J30,L30,N30, P30,R30,T30)</f>
        <v>241</v>
      </c>
      <c r="I30" s="14"/>
      <c r="J30" s="89">
        <v>60</v>
      </c>
      <c r="K30" s="11"/>
      <c r="L30" s="89">
        <v>63</v>
      </c>
      <c r="M30" s="11"/>
      <c r="N30" s="89">
        <v>59</v>
      </c>
      <c r="O30" s="11"/>
      <c r="P30" s="89">
        <v>59</v>
      </c>
      <c r="Q30" s="11"/>
      <c r="R30" s="188" t="s">
        <v>281</v>
      </c>
      <c r="S30" s="11"/>
      <c r="T30" s="188" t="s">
        <v>281</v>
      </c>
      <c r="U30" s="12">
        <v>300</v>
      </c>
      <c r="V30" s="11"/>
      <c r="W30" s="113"/>
      <c r="X30" s="97"/>
      <c r="Y30" s="200">
        <v>241</v>
      </c>
      <c r="Z30" s="11"/>
      <c r="AA30" s="113"/>
    </row>
    <row r="31" spans="1:27" x14ac:dyDescent="0.3">
      <c r="A31" s="83" t="s">
        <v>61</v>
      </c>
      <c r="B31" s="84" t="s">
        <v>138</v>
      </c>
      <c r="C31" s="84" t="s">
        <v>139</v>
      </c>
      <c r="D31" s="85">
        <f>H31/U31</f>
        <v>0.95333333333333337</v>
      </c>
      <c r="E31" s="96">
        <v>239</v>
      </c>
      <c r="F31" s="85">
        <f>E31/300</f>
        <v>0.79666666666666663</v>
      </c>
      <c r="G31" s="14"/>
      <c r="H31" s="15">
        <f>SUM(J31,L31,N31, P31,R31,T31)</f>
        <v>286</v>
      </c>
      <c r="I31" s="14"/>
      <c r="J31" s="89">
        <v>63</v>
      </c>
      <c r="K31" s="11"/>
      <c r="L31" s="89">
        <v>60</v>
      </c>
      <c r="M31" s="11"/>
      <c r="N31" s="89">
        <v>65</v>
      </c>
      <c r="O31" s="11"/>
      <c r="P31" s="188" t="s">
        <v>281</v>
      </c>
      <c r="Q31" s="11"/>
      <c r="R31" s="89">
        <v>51</v>
      </c>
      <c r="S31" s="11"/>
      <c r="T31" s="91">
        <v>47</v>
      </c>
      <c r="U31" s="12">
        <v>300</v>
      </c>
      <c r="V31" s="11"/>
      <c r="W31" s="113"/>
      <c r="X31" s="97"/>
      <c r="Y31" s="200">
        <v>239</v>
      </c>
      <c r="Z31" s="11"/>
      <c r="AA31" s="113"/>
    </row>
    <row r="32" spans="1:27" x14ac:dyDescent="0.3">
      <c r="A32" s="83" t="s">
        <v>62</v>
      </c>
      <c r="B32" s="84" t="s">
        <v>150</v>
      </c>
      <c r="C32" s="84" t="s">
        <v>151</v>
      </c>
      <c r="D32" s="85">
        <f>H32/U32</f>
        <v>1.0577777777777777</v>
      </c>
      <c r="E32" s="96">
        <v>180</v>
      </c>
      <c r="F32" s="85">
        <f>E32/225</f>
        <v>0.8</v>
      </c>
      <c r="G32" s="14"/>
      <c r="H32" s="15">
        <f>SUM(J32,L32,N32, P32,R32,T32)</f>
        <v>238</v>
      </c>
      <c r="I32" s="14"/>
      <c r="J32" s="89">
        <v>64</v>
      </c>
      <c r="K32" s="11"/>
      <c r="L32" s="89">
        <v>59</v>
      </c>
      <c r="M32" s="11"/>
      <c r="N32" s="188" t="s">
        <v>281</v>
      </c>
      <c r="O32" s="11"/>
      <c r="P32" s="188" t="s">
        <v>281</v>
      </c>
      <c r="Q32" s="11"/>
      <c r="R32" s="89">
        <v>57</v>
      </c>
      <c r="S32" s="11"/>
      <c r="T32" s="89">
        <v>58</v>
      </c>
      <c r="U32" s="12">
        <v>225</v>
      </c>
      <c r="V32" s="11"/>
      <c r="W32" s="113"/>
      <c r="X32" s="97"/>
      <c r="Y32" s="200">
        <v>238</v>
      </c>
      <c r="Z32" s="11"/>
      <c r="AA32" s="113"/>
    </row>
    <row r="33" spans="1:31" x14ac:dyDescent="0.3">
      <c r="A33" s="83" t="s">
        <v>63</v>
      </c>
      <c r="B33" s="84" t="s">
        <v>81</v>
      </c>
      <c r="C33" s="84" t="s">
        <v>129</v>
      </c>
      <c r="D33" s="85">
        <f>H33/U33</f>
        <v>0.8746666666666667</v>
      </c>
      <c r="E33" s="96">
        <v>238</v>
      </c>
      <c r="F33" s="85">
        <f>E33/300</f>
        <v>0.79333333333333333</v>
      </c>
      <c r="G33" s="14"/>
      <c r="H33" s="15">
        <f>SUM(J33,L33,N33, P33,R33,T33)</f>
        <v>328</v>
      </c>
      <c r="I33" s="14"/>
      <c r="J33" s="100">
        <v>64</v>
      </c>
      <c r="K33" s="11"/>
      <c r="L33" s="89">
        <v>62</v>
      </c>
      <c r="M33" s="11"/>
      <c r="N33" s="89">
        <v>58</v>
      </c>
      <c r="O33" s="11"/>
      <c r="P33" s="90">
        <v>44</v>
      </c>
      <c r="Q33" s="11"/>
      <c r="R33" s="89">
        <v>54</v>
      </c>
      <c r="S33" s="11"/>
      <c r="T33" s="92">
        <v>46</v>
      </c>
      <c r="U33" s="12">
        <v>375</v>
      </c>
      <c r="V33" s="11"/>
      <c r="W33" s="113"/>
      <c r="X33" s="97"/>
      <c r="Y33" s="200">
        <v>238</v>
      </c>
      <c r="Z33" s="11"/>
      <c r="AA33" s="113"/>
    </row>
    <row r="34" spans="1:31" ht="18.75" customHeight="1" x14ac:dyDescent="0.3">
      <c r="A34" s="70" t="s">
        <v>243</v>
      </c>
      <c r="B34" s="14"/>
      <c r="C34" s="14"/>
      <c r="D34" s="49"/>
      <c r="E34" s="69"/>
      <c r="F34" s="49"/>
      <c r="G34" s="14"/>
      <c r="H34" s="11"/>
      <c r="I34" s="1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97"/>
      <c r="X34" s="97"/>
      <c r="Y34" s="68"/>
      <c r="Z34" s="11"/>
      <c r="AA34" s="11"/>
    </row>
    <row r="35" spans="1:31" ht="23.25" x14ac:dyDescent="0.35">
      <c r="A35" s="196" t="s">
        <v>54</v>
      </c>
      <c r="B35" s="84" t="s">
        <v>140</v>
      </c>
      <c r="C35" s="84" t="s">
        <v>169</v>
      </c>
      <c r="D35" s="85">
        <f>H35/U35</f>
        <v>0.92533333333333334</v>
      </c>
      <c r="E35" s="96">
        <v>228</v>
      </c>
      <c r="F35" s="85">
        <f>E35/300</f>
        <v>0.76</v>
      </c>
      <c r="G35" s="14"/>
      <c r="H35" s="15">
        <f>SUM(J35,L35,N35, P35,R35,T35)</f>
        <v>347</v>
      </c>
      <c r="I35" s="14"/>
      <c r="J35" s="100">
        <v>57</v>
      </c>
      <c r="K35" s="11"/>
      <c r="L35" s="89">
        <v>57</v>
      </c>
      <c r="M35" s="11"/>
      <c r="N35" s="90">
        <v>55</v>
      </c>
      <c r="O35" s="11"/>
      <c r="P35" s="91">
        <v>55</v>
      </c>
      <c r="Q35" s="11"/>
      <c r="R35" s="89">
        <v>59</v>
      </c>
      <c r="S35" s="11"/>
      <c r="T35" s="100">
        <v>64</v>
      </c>
      <c r="U35" s="12">
        <v>375</v>
      </c>
      <c r="V35" s="11"/>
      <c r="W35" s="113"/>
      <c r="X35" s="97"/>
      <c r="Y35" s="200">
        <v>237</v>
      </c>
      <c r="Z35" s="11"/>
      <c r="AA35" s="113"/>
    </row>
    <row r="36" spans="1:31" ht="23.25" x14ac:dyDescent="0.35">
      <c r="A36" s="196" t="s">
        <v>55</v>
      </c>
      <c r="B36" s="84" t="s">
        <v>133</v>
      </c>
      <c r="C36" s="84" t="s">
        <v>30</v>
      </c>
      <c r="D36" s="85">
        <f>H36/U36</f>
        <v>0.8773333333333333</v>
      </c>
      <c r="E36" s="96">
        <v>233</v>
      </c>
      <c r="F36" s="85">
        <f>E36/300</f>
        <v>0.77666666666666662</v>
      </c>
      <c r="G36" s="14"/>
      <c r="H36" s="15">
        <f>SUM(J36,L36,N36, P36,R36,T36)</f>
        <v>329</v>
      </c>
      <c r="I36" s="14"/>
      <c r="J36" s="89">
        <v>57</v>
      </c>
      <c r="K36" s="11"/>
      <c r="L36" s="89">
        <v>60</v>
      </c>
      <c r="M36" s="11"/>
      <c r="N36" s="89">
        <v>61</v>
      </c>
      <c r="O36" s="11"/>
      <c r="P36" s="89">
        <v>55</v>
      </c>
      <c r="Q36" s="11"/>
      <c r="R36" s="90">
        <v>54</v>
      </c>
      <c r="S36" s="11"/>
      <c r="T36" s="91">
        <v>42</v>
      </c>
      <c r="U36" s="12">
        <v>375</v>
      </c>
      <c r="V36" s="11"/>
      <c r="W36" s="113"/>
      <c r="X36" s="97"/>
      <c r="Y36" s="200">
        <v>233</v>
      </c>
      <c r="Z36" s="11"/>
      <c r="AA36" s="113"/>
    </row>
    <row r="37" spans="1:31" x14ac:dyDescent="0.3">
      <c r="A37" s="83" t="s">
        <v>56</v>
      </c>
      <c r="B37" s="84" t="s">
        <v>99</v>
      </c>
      <c r="C37" s="84" t="s">
        <v>27</v>
      </c>
      <c r="D37" s="85">
        <f>H37/U37</f>
        <v>1.0088888888888889</v>
      </c>
      <c r="E37" s="96">
        <v>167</v>
      </c>
      <c r="F37" s="85">
        <f>E37/225</f>
        <v>0.74222222222222223</v>
      </c>
      <c r="G37" s="14"/>
      <c r="H37" s="15">
        <f>SUM(J37,L37,N37, P37,R37,T37)</f>
        <v>227</v>
      </c>
      <c r="I37" s="14"/>
      <c r="J37" s="89">
        <v>55</v>
      </c>
      <c r="K37" s="11"/>
      <c r="L37" s="89">
        <v>63</v>
      </c>
      <c r="M37" s="11"/>
      <c r="N37" s="188" t="s">
        <v>281</v>
      </c>
      <c r="O37" s="11"/>
      <c r="P37" s="188" t="s">
        <v>281</v>
      </c>
      <c r="Q37" s="11"/>
      <c r="R37" s="89">
        <v>49</v>
      </c>
      <c r="S37" s="11"/>
      <c r="T37" s="89">
        <v>60</v>
      </c>
      <c r="U37" s="12">
        <v>225</v>
      </c>
      <c r="V37" s="11"/>
      <c r="W37" s="113"/>
      <c r="X37" s="97"/>
      <c r="Y37" s="200">
        <v>227</v>
      </c>
      <c r="Z37" s="11"/>
      <c r="AA37" s="113"/>
    </row>
    <row r="38" spans="1:31" x14ac:dyDescent="0.3">
      <c r="A38" s="83" t="s">
        <v>57</v>
      </c>
      <c r="B38" s="84" t="s">
        <v>86</v>
      </c>
      <c r="C38" s="84" t="s">
        <v>31</v>
      </c>
      <c r="D38" s="85">
        <f>H38/U38</f>
        <v>0.73333333333333328</v>
      </c>
      <c r="E38" s="96">
        <v>225</v>
      </c>
      <c r="F38" s="85">
        <f>E38/300</f>
        <v>0.75</v>
      </c>
      <c r="G38" s="14"/>
      <c r="H38" s="15">
        <f>SUM(J38,L38,N38, P38,R38,T38)</f>
        <v>275</v>
      </c>
      <c r="I38" s="11"/>
      <c r="J38" s="89">
        <v>52</v>
      </c>
      <c r="K38" s="11"/>
      <c r="L38" s="89">
        <v>57</v>
      </c>
      <c r="M38" s="11"/>
      <c r="N38" s="89">
        <v>61</v>
      </c>
      <c r="O38" s="11"/>
      <c r="P38" s="89">
        <v>55</v>
      </c>
      <c r="Q38" s="11"/>
      <c r="R38" s="90">
        <v>50</v>
      </c>
      <c r="S38" s="11"/>
      <c r="T38" s="187" t="s">
        <v>281</v>
      </c>
      <c r="U38" s="12">
        <v>375</v>
      </c>
      <c r="V38" s="11"/>
      <c r="W38" s="113"/>
      <c r="X38" s="97"/>
      <c r="Y38" s="200">
        <v>225</v>
      </c>
      <c r="Z38" s="11"/>
      <c r="AA38" s="113"/>
      <c r="AB38" s="13"/>
      <c r="AC38" s="13"/>
    </row>
    <row r="39" spans="1:31" x14ac:dyDescent="0.3">
      <c r="A39" s="83" t="s">
        <v>58</v>
      </c>
      <c r="B39" s="84" t="s">
        <v>16</v>
      </c>
      <c r="C39" s="84" t="s">
        <v>40</v>
      </c>
      <c r="D39" s="85">
        <f>H39/U39</f>
        <v>0.97333333333333338</v>
      </c>
      <c r="E39" s="96">
        <v>170</v>
      </c>
      <c r="F39" s="85">
        <f>E39/225</f>
        <v>0.75555555555555554</v>
      </c>
      <c r="G39" s="14"/>
      <c r="H39" s="15">
        <f>SUM(J39,L39,N39, P39,R39,T39)</f>
        <v>219</v>
      </c>
      <c r="I39" s="14"/>
      <c r="J39" s="100">
        <v>55</v>
      </c>
      <c r="K39" s="11"/>
      <c r="L39" s="89">
        <v>61</v>
      </c>
      <c r="M39" s="11"/>
      <c r="N39" s="188" t="s">
        <v>281</v>
      </c>
      <c r="O39" s="11"/>
      <c r="P39" s="188" t="s">
        <v>281</v>
      </c>
      <c r="Q39" s="11"/>
      <c r="R39" s="89">
        <v>54</v>
      </c>
      <c r="S39" s="11"/>
      <c r="T39" s="100">
        <v>49</v>
      </c>
      <c r="U39" s="12">
        <v>225</v>
      </c>
      <c r="V39" s="11"/>
      <c r="W39" s="113"/>
      <c r="X39" s="97"/>
      <c r="Y39" s="200">
        <v>219</v>
      </c>
      <c r="Z39" s="11"/>
      <c r="AA39" s="113"/>
    </row>
    <row r="40" spans="1:31" x14ac:dyDescent="0.3">
      <c r="A40" s="83" t="s">
        <v>59</v>
      </c>
      <c r="B40" s="84" t="s">
        <v>66</v>
      </c>
      <c r="C40" s="84" t="s">
        <v>21</v>
      </c>
      <c r="D40" s="85">
        <f>H40/U40</f>
        <v>0.88666666666666671</v>
      </c>
      <c r="E40" s="96">
        <v>215</v>
      </c>
      <c r="F40" s="85">
        <f>E40/300</f>
        <v>0.71666666666666667</v>
      </c>
      <c r="G40" s="14"/>
      <c r="H40" s="15">
        <f>SUM(J40,L40,N40, P40,R40,T40)</f>
        <v>266</v>
      </c>
      <c r="I40" s="14"/>
      <c r="J40" s="100">
        <v>57</v>
      </c>
      <c r="K40" s="11"/>
      <c r="L40" s="188" t="s">
        <v>281</v>
      </c>
      <c r="M40" s="11"/>
      <c r="N40" s="89">
        <v>60</v>
      </c>
      <c r="O40" s="11"/>
      <c r="P40" s="91">
        <v>47</v>
      </c>
      <c r="Q40" s="11"/>
      <c r="R40" s="89">
        <v>51</v>
      </c>
      <c r="S40" s="11"/>
      <c r="T40" s="100">
        <v>51</v>
      </c>
      <c r="U40" s="12">
        <v>300</v>
      </c>
      <c r="V40" s="11"/>
      <c r="W40" s="113"/>
      <c r="X40" s="97"/>
      <c r="Y40" s="200">
        <v>219</v>
      </c>
      <c r="Z40" s="11"/>
      <c r="AA40" s="113"/>
      <c r="AD40" s="13"/>
      <c r="AE40" s="13"/>
    </row>
    <row r="41" spans="1:31" ht="18.75" customHeight="1" x14ac:dyDescent="0.3">
      <c r="A41" s="70" t="s">
        <v>244</v>
      </c>
      <c r="B41" s="14"/>
      <c r="C41" s="14"/>
      <c r="D41" s="49"/>
      <c r="E41" s="69"/>
      <c r="F41" s="49"/>
      <c r="G41" s="14"/>
      <c r="H41" s="11"/>
      <c r="I41" s="1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97"/>
      <c r="X41" s="97"/>
      <c r="Y41" s="68"/>
      <c r="Z41" s="11"/>
      <c r="AA41" s="11"/>
      <c r="AB41" s="13"/>
      <c r="AC41" s="13"/>
      <c r="AD41" s="13"/>
      <c r="AE41" s="13"/>
    </row>
    <row r="42" spans="1:31" ht="23.25" x14ac:dyDescent="0.35">
      <c r="A42" s="196" t="s">
        <v>54</v>
      </c>
      <c r="B42" s="84" t="s">
        <v>143</v>
      </c>
      <c r="C42" s="84" t="s">
        <v>132</v>
      </c>
      <c r="D42" s="85">
        <f>H42/U42</f>
        <v>0.95666666666666667</v>
      </c>
      <c r="E42" s="96">
        <v>225</v>
      </c>
      <c r="F42" s="85">
        <f>E42/300</f>
        <v>0.75</v>
      </c>
      <c r="G42" s="14"/>
      <c r="H42" s="15">
        <f>SUM(J42,L42,N42, P42,R42,T42)</f>
        <v>287</v>
      </c>
      <c r="I42" s="14"/>
      <c r="J42" s="100">
        <v>59</v>
      </c>
      <c r="K42" s="11"/>
      <c r="L42" s="89">
        <v>54</v>
      </c>
      <c r="M42" s="11"/>
      <c r="N42" s="194" t="s">
        <v>281</v>
      </c>
      <c r="O42" s="11"/>
      <c r="P42" s="89">
        <v>58</v>
      </c>
      <c r="Q42" s="11"/>
      <c r="R42" s="91">
        <v>54</v>
      </c>
      <c r="S42" s="11"/>
      <c r="T42" s="89">
        <v>62</v>
      </c>
      <c r="U42" s="12">
        <v>300</v>
      </c>
      <c r="V42" s="11"/>
      <c r="W42" s="113"/>
      <c r="X42" s="97"/>
      <c r="Y42" s="200">
        <v>233</v>
      </c>
      <c r="Z42" s="11"/>
      <c r="AA42" s="113"/>
      <c r="AB42" s="13"/>
      <c r="AC42" s="13"/>
      <c r="AD42" s="13"/>
      <c r="AE42" s="13"/>
    </row>
    <row r="43" spans="1:31" ht="23.25" x14ac:dyDescent="0.35">
      <c r="A43" s="196" t="s">
        <v>55</v>
      </c>
      <c r="B43" s="84" t="s">
        <v>123</v>
      </c>
      <c r="C43" s="84" t="s">
        <v>111</v>
      </c>
      <c r="D43" s="85">
        <f>H43/U43</f>
        <v>0.94</v>
      </c>
      <c r="E43" s="96">
        <v>226</v>
      </c>
      <c r="F43" s="85">
        <f>E43/300</f>
        <v>0.7533333333333333</v>
      </c>
      <c r="G43" s="14"/>
      <c r="H43" s="15">
        <f>SUM(J43,L43,N43, P43,R43,T43)</f>
        <v>282</v>
      </c>
      <c r="I43" s="14"/>
      <c r="J43" s="89">
        <v>54</v>
      </c>
      <c r="K43" s="11"/>
      <c r="L43" s="89">
        <v>56</v>
      </c>
      <c r="M43" s="11"/>
      <c r="N43" s="188" t="s">
        <v>281</v>
      </c>
      <c r="O43" s="11"/>
      <c r="P43" s="89">
        <v>57</v>
      </c>
      <c r="Q43" s="11"/>
      <c r="R43" s="89">
        <v>59</v>
      </c>
      <c r="S43" s="11"/>
      <c r="T43" s="91">
        <v>56</v>
      </c>
      <c r="U43" s="12">
        <v>300</v>
      </c>
      <c r="V43" s="11"/>
      <c r="W43" s="113"/>
      <c r="X43" s="97"/>
      <c r="Y43" s="200">
        <v>226</v>
      </c>
      <c r="Z43" s="11"/>
      <c r="AA43" s="113"/>
      <c r="AB43" s="13"/>
      <c r="AC43" s="13"/>
      <c r="AD43" s="13"/>
      <c r="AE43" s="13"/>
    </row>
    <row r="44" spans="1:31" x14ac:dyDescent="0.3">
      <c r="A44" s="83" t="s">
        <v>56</v>
      </c>
      <c r="B44" s="84" t="s">
        <v>235</v>
      </c>
      <c r="C44" s="84" t="s">
        <v>236</v>
      </c>
      <c r="D44" s="85">
        <f>H44/U44</f>
        <v>0.8</v>
      </c>
      <c r="E44" s="96">
        <v>212</v>
      </c>
      <c r="F44" s="85">
        <f>E44/300</f>
        <v>0.70666666666666667</v>
      </c>
      <c r="G44" s="14"/>
      <c r="H44" s="15">
        <f>SUM(J44,L44,N44, P44,R44,T44)</f>
        <v>300</v>
      </c>
      <c r="I44" s="14"/>
      <c r="J44" s="89">
        <v>62</v>
      </c>
      <c r="K44" s="11"/>
      <c r="L44" s="90">
        <v>29</v>
      </c>
      <c r="M44" s="11"/>
      <c r="N44" s="89">
        <v>45</v>
      </c>
      <c r="O44" s="11"/>
      <c r="P44" s="91">
        <v>47</v>
      </c>
      <c r="Q44" s="11"/>
      <c r="R44" s="89">
        <v>58</v>
      </c>
      <c r="S44" s="11"/>
      <c r="T44" s="89">
        <v>59</v>
      </c>
      <c r="U44" s="12">
        <v>375</v>
      </c>
      <c r="V44" s="11"/>
      <c r="W44" s="113"/>
      <c r="X44" s="97"/>
      <c r="Y44" s="200">
        <v>224</v>
      </c>
      <c r="Z44" s="11"/>
      <c r="AA44" s="113"/>
      <c r="AB44" s="13"/>
      <c r="AC44" s="13"/>
      <c r="AD44" s="13"/>
      <c r="AE44" s="13"/>
    </row>
    <row r="45" spans="1:31" x14ac:dyDescent="0.3">
      <c r="A45" s="83" t="s">
        <v>57</v>
      </c>
      <c r="B45" s="84" t="s">
        <v>156</v>
      </c>
      <c r="C45" s="84" t="s">
        <v>24</v>
      </c>
      <c r="D45" s="85">
        <f>H45/U45</f>
        <v>0.74333333333333329</v>
      </c>
      <c r="E45" s="96">
        <v>223</v>
      </c>
      <c r="F45" s="85">
        <f>E45/300</f>
        <v>0.74333333333333329</v>
      </c>
      <c r="G45" s="37"/>
      <c r="H45" s="15">
        <f>SUM(J45,L45,N45, P45,R45,T45)</f>
        <v>223</v>
      </c>
      <c r="I45" s="23"/>
      <c r="J45" s="89">
        <v>55</v>
      </c>
      <c r="K45" s="23"/>
      <c r="L45" s="89">
        <v>53</v>
      </c>
      <c r="M45" s="23"/>
      <c r="N45" s="188" t="s">
        <v>281</v>
      </c>
      <c r="O45" s="23"/>
      <c r="P45" s="89">
        <v>63</v>
      </c>
      <c r="Q45" s="191"/>
      <c r="R45" s="89">
        <v>52</v>
      </c>
      <c r="S45" s="23"/>
      <c r="T45" s="187" t="s">
        <v>281</v>
      </c>
      <c r="U45" s="12">
        <v>300</v>
      </c>
      <c r="V45" s="23"/>
      <c r="W45" s="113"/>
      <c r="X45" s="97"/>
      <c r="Y45" s="200">
        <v>223</v>
      </c>
      <c r="Z45" s="23"/>
      <c r="AA45" s="113"/>
      <c r="AB45" s="13"/>
      <c r="AC45" s="13"/>
      <c r="AD45" s="13"/>
      <c r="AE45" s="13"/>
    </row>
    <row r="46" spans="1:31" x14ac:dyDescent="0.3">
      <c r="A46" s="83" t="s">
        <v>59</v>
      </c>
      <c r="B46" s="84" t="s">
        <v>172</v>
      </c>
      <c r="C46" s="84" t="s">
        <v>173</v>
      </c>
      <c r="D46" s="85">
        <f>H46/U46</f>
        <v>0.84533333333333338</v>
      </c>
      <c r="E46" s="96">
        <v>214</v>
      </c>
      <c r="F46" s="85">
        <f>E46/300</f>
        <v>0.71333333333333337</v>
      </c>
      <c r="G46" s="14"/>
      <c r="H46" s="15">
        <f>SUM(J46,L46,N46, P46,R46,T46)</f>
        <v>317</v>
      </c>
      <c r="I46" s="14"/>
      <c r="J46" s="114">
        <v>48</v>
      </c>
      <c r="K46" s="11"/>
      <c r="L46" s="89">
        <v>50</v>
      </c>
      <c r="M46" s="11"/>
      <c r="N46" s="89">
        <v>57</v>
      </c>
      <c r="O46" s="11"/>
      <c r="P46" s="91">
        <v>50</v>
      </c>
      <c r="Q46" s="11"/>
      <c r="R46" s="89">
        <v>57</v>
      </c>
      <c r="S46" s="11"/>
      <c r="T46" s="100">
        <v>55</v>
      </c>
      <c r="U46" s="12">
        <v>375</v>
      </c>
      <c r="V46" s="11"/>
      <c r="W46" s="113"/>
      <c r="X46" s="97"/>
      <c r="Y46" s="200">
        <v>219</v>
      </c>
      <c r="Z46" s="11"/>
      <c r="AA46" s="113"/>
      <c r="AB46" s="13"/>
      <c r="AC46" s="13"/>
      <c r="AD46" s="13"/>
      <c r="AE46" s="13"/>
    </row>
    <row r="47" spans="1:31" x14ac:dyDescent="0.3">
      <c r="A47" s="83" t="s">
        <v>60</v>
      </c>
      <c r="B47" s="84" t="s">
        <v>176</v>
      </c>
      <c r="C47" s="84" t="s">
        <v>177</v>
      </c>
      <c r="D47" s="85">
        <f>H47/U47</f>
        <v>0.94666666666666666</v>
      </c>
      <c r="E47" s="96">
        <v>157</v>
      </c>
      <c r="F47" s="85">
        <f>E47/225</f>
        <v>0.69777777777777783</v>
      </c>
      <c r="G47" s="14"/>
      <c r="H47" s="15">
        <f>SUM(J47,L47,N47, P47,R47,T47)</f>
        <v>213</v>
      </c>
      <c r="I47" s="14"/>
      <c r="J47" s="100">
        <v>54</v>
      </c>
      <c r="K47" s="11"/>
      <c r="L47" s="188" t="s">
        <v>281</v>
      </c>
      <c r="M47" s="11"/>
      <c r="N47" s="89">
        <v>54</v>
      </c>
      <c r="O47" s="11"/>
      <c r="P47" s="89">
        <v>49</v>
      </c>
      <c r="Q47" s="11"/>
      <c r="R47" s="188" t="s">
        <v>281</v>
      </c>
      <c r="S47" s="11"/>
      <c r="T47" s="100">
        <v>56</v>
      </c>
      <c r="U47" s="12">
        <v>225</v>
      </c>
      <c r="V47" s="11"/>
      <c r="W47" s="113"/>
      <c r="X47" s="97"/>
      <c r="Y47" s="200">
        <v>213</v>
      </c>
      <c r="Z47" s="11"/>
      <c r="AA47" s="113"/>
      <c r="AB47" s="13"/>
      <c r="AC47" s="13"/>
      <c r="AD47" s="13"/>
      <c r="AE47" s="13"/>
    </row>
    <row r="48" spans="1:31" x14ac:dyDescent="0.3">
      <c r="A48" s="83" t="s">
        <v>61</v>
      </c>
      <c r="B48" s="84" t="s">
        <v>222</v>
      </c>
      <c r="C48" s="84" t="s">
        <v>27</v>
      </c>
      <c r="D48" s="85">
        <f>H48/U48</f>
        <v>0.67333333333333334</v>
      </c>
      <c r="E48" s="96">
        <v>202</v>
      </c>
      <c r="F48" s="85">
        <f>E48/300</f>
        <v>0.67333333333333334</v>
      </c>
      <c r="G48" s="14"/>
      <c r="H48" s="15">
        <f>SUM(J48,L48,N48, P48,R48,T48)</f>
        <v>202</v>
      </c>
      <c r="I48" s="14"/>
      <c r="J48" s="89">
        <v>52</v>
      </c>
      <c r="K48" s="11"/>
      <c r="L48" s="188" t="s">
        <v>281</v>
      </c>
      <c r="M48" s="11"/>
      <c r="N48" s="89">
        <v>56</v>
      </c>
      <c r="O48" s="11"/>
      <c r="P48" s="89">
        <v>45</v>
      </c>
      <c r="Q48" s="11"/>
      <c r="R48" s="89">
        <v>49</v>
      </c>
      <c r="S48" s="11"/>
      <c r="T48" s="188" t="s">
        <v>281</v>
      </c>
      <c r="U48" s="12">
        <v>300</v>
      </c>
      <c r="V48" s="11"/>
      <c r="W48" s="113"/>
      <c r="X48" s="97"/>
      <c r="Y48" s="200">
        <v>202</v>
      </c>
      <c r="Z48" s="11"/>
      <c r="AA48" s="113"/>
      <c r="AB48" s="13"/>
      <c r="AC48" s="13"/>
      <c r="AD48" s="13"/>
      <c r="AE48" s="13"/>
    </row>
    <row r="49" spans="1:31" ht="18.75" customHeight="1" x14ac:dyDescent="0.3">
      <c r="A49" s="70" t="s">
        <v>245</v>
      </c>
      <c r="B49" s="14"/>
      <c r="C49" s="14"/>
      <c r="D49" s="49"/>
      <c r="E49" s="69"/>
      <c r="F49" s="49"/>
      <c r="G49" s="14"/>
      <c r="H49" s="11"/>
      <c r="I49" s="14"/>
      <c r="J49" s="2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97"/>
      <c r="X49" s="97"/>
      <c r="Y49" s="68"/>
      <c r="Z49" s="11"/>
      <c r="AA49" s="11"/>
      <c r="AB49" s="13"/>
      <c r="AC49" s="13"/>
      <c r="AD49" s="13"/>
      <c r="AE49" s="13"/>
    </row>
    <row r="50" spans="1:31" ht="23.25" x14ac:dyDescent="0.35">
      <c r="A50" s="196" t="s">
        <v>54</v>
      </c>
      <c r="B50" s="84" t="s">
        <v>158</v>
      </c>
      <c r="C50" s="84" t="s">
        <v>125</v>
      </c>
      <c r="D50" s="85">
        <f>H50/U50</f>
        <v>0.92</v>
      </c>
      <c r="E50" s="96">
        <v>149</v>
      </c>
      <c r="F50" s="85">
        <f>E50/225</f>
        <v>0.66222222222222227</v>
      </c>
      <c r="G50" s="14"/>
      <c r="H50" s="15">
        <f>SUM(J50,L50,N50, P50,R50,T50)</f>
        <v>207</v>
      </c>
      <c r="I50" s="11"/>
      <c r="J50" s="89">
        <v>49</v>
      </c>
      <c r="K50" s="11"/>
      <c r="L50" s="89">
        <v>54</v>
      </c>
      <c r="M50" s="11"/>
      <c r="N50" s="188" t="s">
        <v>281</v>
      </c>
      <c r="O50" s="11"/>
      <c r="P50" s="89">
        <v>46</v>
      </c>
      <c r="Q50" s="11"/>
      <c r="R50" s="188" t="s">
        <v>281</v>
      </c>
      <c r="S50" s="11"/>
      <c r="T50" s="100">
        <v>58</v>
      </c>
      <c r="U50" s="12">
        <v>225</v>
      </c>
      <c r="V50" s="11"/>
      <c r="W50" s="113"/>
      <c r="X50" s="97"/>
      <c r="Y50" s="200">
        <v>207</v>
      </c>
      <c r="Z50" s="11"/>
      <c r="AA50" s="113"/>
      <c r="AB50" s="13"/>
      <c r="AC50" s="13"/>
      <c r="AD50" s="13"/>
      <c r="AE50" s="13"/>
    </row>
    <row r="51" spans="1:31" ht="23.25" x14ac:dyDescent="0.35">
      <c r="A51" s="196" t="s">
        <v>55</v>
      </c>
      <c r="B51" s="84" t="s">
        <v>112</v>
      </c>
      <c r="C51" s="84" t="s">
        <v>181</v>
      </c>
      <c r="D51" s="85">
        <f>H51/U51</f>
        <v>0.83333333333333337</v>
      </c>
      <c r="E51" s="96">
        <v>206</v>
      </c>
      <c r="F51" s="85">
        <f>E51/300</f>
        <v>0.68666666666666665</v>
      </c>
      <c r="G51" s="14"/>
      <c r="H51" s="15">
        <f>SUM(J51,L51,N51, P51,R51,T51)</f>
        <v>250</v>
      </c>
      <c r="I51" s="14"/>
      <c r="J51" s="188" t="s">
        <v>281</v>
      </c>
      <c r="K51" s="11"/>
      <c r="L51" s="89">
        <v>55</v>
      </c>
      <c r="M51" s="11"/>
      <c r="N51" s="89">
        <v>48</v>
      </c>
      <c r="O51" s="11"/>
      <c r="P51" s="89">
        <v>50</v>
      </c>
      <c r="Q51" s="68"/>
      <c r="R51" s="89">
        <v>53</v>
      </c>
      <c r="S51" s="11"/>
      <c r="T51" s="91">
        <v>44</v>
      </c>
      <c r="U51" s="12">
        <v>300</v>
      </c>
      <c r="V51" s="11"/>
      <c r="W51" s="113"/>
      <c r="X51" s="97"/>
      <c r="Y51" s="200">
        <v>206</v>
      </c>
      <c r="Z51" s="11"/>
      <c r="AA51" s="113"/>
      <c r="AB51" s="13"/>
      <c r="AC51" s="13"/>
      <c r="AD51" s="13"/>
      <c r="AE51" s="13"/>
    </row>
    <row r="52" spans="1:31" x14ac:dyDescent="0.3">
      <c r="A52" s="83" t="s">
        <v>56</v>
      </c>
      <c r="B52" s="84" t="s">
        <v>145</v>
      </c>
      <c r="C52" s="84" t="s">
        <v>103</v>
      </c>
      <c r="D52" s="85">
        <f>H52/U52</f>
        <v>0.73866666666666669</v>
      </c>
      <c r="E52" s="96">
        <v>200</v>
      </c>
      <c r="F52" s="85">
        <f>E52/300</f>
        <v>0.66666666666666663</v>
      </c>
      <c r="G52" s="14"/>
      <c r="H52" s="15">
        <f>SUM(J52,L52,N52, P52,R52,T52)</f>
        <v>277</v>
      </c>
      <c r="I52" s="14"/>
      <c r="J52" s="89">
        <v>48</v>
      </c>
      <c r="K52" s="11"/>
      <c r="L52" s="89">
        <v>55</v>
      </c>
      <c r="M52" s="11"/>
      <c r="N52" s="89">
        <v>47</v>
      </c>
      <c r="O52" s="68"/>
      <c r="P52" s="89">
        <v>50</v>
      </c>
      <c r="Q52" s="11"/>
      <c r="R52" s="90">
        <v>36</v>
      </c>
      <c r="S52" s="11"/>
      <c r="T52" s="91">
        <v>41</v>
      </c>
      <c r="U52" s="12">
        <v>375</v>
      </c>
      <c r="V52" s="11"/>
      <c r="W52" s="113"/>
      <c r="X52" s="97"/>
      <c r="Y52" s="200">
        <v>200</v>
      </c>
      <c r="Z52" s="11"/>
      <c r="AA52" s="113"/>
      <c r="AB52" s="13"/>
      <c r="AC52" s="13"/>
      <c r="AD52" s="13"/>
      <c r="AE52" s="13"/>
    </row>
    <row r="53" spans="1:31" x14ac:dyDescent="0.3">
      <c r="A53" s="83" t="s">
        <v>57</v>
      </c>
      <c r="B53" s="95" t="s">
        <v>45</v>
      </c>
      <c r="C53" s="95" t="s">
        <v>238</v>
      </c>
      <c r="D53" s="85">
        <f>H53/U53</f>
        <v>0.88</v>
      </c>
      <c r="E53" s="96">
        <v>145</v>
      </c>
      <c r="F53" s="85">
        <f>E53/225</f>
        <v>0.64444444444444449</v>
      </c>
      <c r="G53" s="14"/>
      <c r="H53" s="15">
        <f>SUM(J53,L53,N53, P53,R53,T53)</f>
        <v>198</v>
      </c>
      <c r="I53" s="14"/>
      <c r="J53" s="188" t="s">
        <v>281</v>
      </c>
      <c r="K53" s="11"/>
      <c r="L53" s="89">
        <v>53</v>
      </c>
      <c r="M53" s="11"/>
      <c r="N53" s="89">
        <v>44</v>
      </c>
      <c r="O53" s="11"/>
      <c r="P53" s="188" t="s">
        <v>281</v>
      </c>
      <c r="Q53" s="11"/>
      <c r="R53" s="89">
        <v>48</v>
      </c>
      <c r="S53" s="11"/>
      <c r="T53" s="89">
        <v>53</v>
      </c>
      <c r="U53" s="12">
        <v>225</v>
      </c>
      <c r="V53" s="11"/>
      <c r="W53" s="113"/>
      <c r="X53" s="97"/>
      <c r="Y53" s="200">
        <v>198</v>
      </c>
      <c r="Z53" s="11"/>
      <c r="AA53" s="113"/>
      <c r="AB53" s="13"/>
      <c r="AC53" s="13"/>
      <c r="AD53" s="13"/>
      <c r="AE53" s="13"/>
    </row>
    <row r="54" spans="1:31" x14ac:dyDescent="0.3">
      <c r="A54" s="83" t="s">
        <v>58</v>
      </c>
      <c r="B54" s="84" t="s">
        <v>174</v>
      </c>
      <c r="C54" s="84" t="s">
        <v>173</v>
      </c>
      <c r="D54" s="85">
        <f>H54/U54</f>
        <v>0.84888888888888892</v>
      </c>
      <c r="E54" s="96">
        <v>142</v>
      </c>
      <c r="F54" s="85">
        <f>E54/225</f>
        <v>0.63111111111111107</v>
      </c>
      <c r="G54" s="14"/>
      <c r="H54" s="15">
        <f>SUM(J54,L54,N54, P54,R54,T54)</f>
        <v>191</v>
      </c>
      <c r="I54" s="14"/>
      <c r="J54" s="100">
        <v>54</v>
      </c>
      <c r="K54" s="11"/>
      <c r="L54" s="89">
        <v>44</v>
      </c>
      <c r="M54" s="11"/>
      <c r="N54" s="188" t="s">
        <v>281</v>
      </c>
      <c r="O54" s="11"/>
      <c r="P54" s="188" t="s">
        <v>281</v>
      </c>
      <c r="Q54" s="11"/>
      <c r="R54" s="89">
        <v>44</v>
      </c>
      <c r="S54" s="11"/>
      <c r="T54" s="100">
        <v>49</v>
      </c>
      <c r="U54" s="12">
        <v>225</v>
      </c>
      <c r="V54" s="11"/>
      <c r="W54" s="113"/>
      <c r="X54" s="97"/>
      <c r="Y54" s="200">
        <v>191</v>
      </c>
      <c r="Z54" s="11"/>
      <c r="AA54" s="113"/>
      <c r="AB54" s="13"/>
      <c r="AC54" s="13"/>
      <c r="AD54" s="13"/>
      <c r="AE54" s="13"/>
    </row>
    <row r="55" spans="1:31" ht="18.75" customHeight="1" x14ac:dyDescent="0.3">
      <c r="A55" s="70" t="s">
        <v>246</v>
      </c>
      <c r="B55" s="14"/>
      <c r="C55" s="14"/>
      <c r="D55" s="49"/>
      <c r="E55" s="69"/>
      <c r="F55" s="49"/>
      <c r="G55" s="14"/>
      <c r="H55" s="11"/>
      <c r="I55" s="1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97"/>
      <c r="X55" s="97"/>
      <c r="Y55" s="68"/>
      <c r="Z55" s="11"/>
      <c r="AA55" s="11"/>
      <c r="AB55" s="13"/>
      <c r="AC55" s="13"/>
      <c r="AD55" s="13"/>
      <c r="AE55" s="13"/>
    </row>
    <row r="56" spans="1:31" ht="23.25" x14ac:dyDescent="0.35">
      <c r="A56" s="196" t="s">
        <v>54</v>
      </c>
      <c r="B56" s="84" t="s">
        <v>93</v>
      </c>
      <c r="C56" s="84" t="s">
        <v>37</v>
      </c>
      <c r="D56" s="85">
        <f t="shared" ref="D56:D59" si="1">H56/U56</f>
        <v>0.70933333333333337</v>
      </c>
      <c r="E56" s="96">
        <v>186</v>
      </c>
      <c r="F56" s="85">
        <f>E56/300</f>
        <v>0.62</v>
      </c>
      <c r="G56" s="14"/>
      <c r="H56" s="15">
        <f t="shared" ref="H56:H59" si="2">SUM(J56,L56,N56, P56,R56,T56)</f>
        <v>266</v>
      </c>
      <c r="I56" s="14"/>
      <c r="J56" s="89">
        <v>41</v>
      </c>
      <c r="K56" s="11"/>
      <c r="L56" s="89">
        <v>49</v>
      </c>
      <c r="M56" s="11"/>
      <c r="N56" s="89">
        <v>45</v>
      </c>
      <c r="O56" s="11"/>
      <c r="P56" s="90">
        <v>40</v>
      </c>
      <c r="Q56" s="11"/>
      <c r="R56" s="89">
        <v>51</v>
      </c>
      <c r="S56" s="11"/>
      <c r="T56" s="91">
        <v>40</v>
      </c>
      <c r="U56" s="12">
        <v>375</v>
      </c>
      <c r="V56" s="11"/>
      <c r="W56" s="113"/>
      <c r="X56" s="97"/>
      <c r="Y56" s="200">
        <v>186</v>
      </c>
      <c r="Z56" s="11"/>
      <c r="AA56" s="113"/>
      <c r="AB56" s="13"/>
      <c r="AC56" s="13"/>
      <c r="AD56" s="13"/>
      <c r="AE56" s="13"/>
    </row>
    <row r="57" spans="1:31" ht="23.25" x14ac:dyDescent="0.35">
      <c r="A57" s="196" t="s">
        <v>55</v>
      </c>
      <c r="B57" s="84" t="s">
        <v>199</v>
      </c>
      <c r="C57" s="84" t="s">
        <v>200</v>
      </c>
      <c r="D57" s="85">
        <f t="shared" si="1"/>
        <v>0.69599999999999995</v>
      </c>
      <c r="E57" s="96">
        <v>169</v>
      </c>
      <c r="F57" s="85">
        <f>E57/300</f>
        <v>0.56333333333333335</v>
      </c>
      <c r="G57" s="14"/>
      <c r="H57" s="15">
        <f t="shared" si="2"/>
        <v>261</v>
      </c>
      <c r="I57" s="11"/>
      <c r="J57" s="89">
        <v>41</v>
      </c>
      <c r="K57" s="11"/>
      <c r="L57" s="90">
        <v>40</v>
      </c>
      <c r="M57" s="11"/>
      <c r="N57" s="89">
        <v>44</v>
      </c>
      <c r="O57" s="11"/>
      <c r="P57" s="91">
        <v>41</v>
      </c>
      <c r="Q57" s="11"/>
      <c r="R57" s="89">
        <v>43</v>
      </c>
      <c r="S57" s="11"/>
      <c r="T57" s="100">
        <v>52</v>
      </c>
      <c r="U57" s="12">
        <v>375</v>
      </c>
      <c r="V57" s="11"/>
      <c r="W57" s="113"/>
      <c r="X57" s="97"/>
      <c r="Y57" s="200">
        <v>180</v>
      </c>
      <c r="Z57" s="11"/>
      <c r="AA57" s="113"/>
      <c r="AB57" s="13"/>
      <c r="AC57" s="13"/>
      <c r="AD57" s="13"/>
      <c r="AE57" s="13"/>
    </row>
    <row r="58" spans="1:31" x14ac:dyDescent="0.3">
      <c r="A58" s="83" t="s">
        <v>56</v>
      </c>
      <c r="B58" s="84" t="s">
        <v>219</v>
      </c>
      <c r="C58" s="84" t="s">
        <v>220</v>
      </c>
      <c r="D58" s="85">
        <f t="shared" si="1"/>
        <v>0.78222222222222226</v>
      </c>
      <c r="E58" s="96">
        <v>125</v>
      </c>
      <c r="F58" s="85">
        <f>E58/225</f>
        <v>0.55555555555555558</v>
      </c>
      <c r="G58" s="14"/>
      <c r="H58" s="15">
        <f t="shared" si="2"/>
        <v>176</v>
      </c>
      <c r="I58" s="14"/>
      <c r="J58" s="89">
        <v>40</v>
      </c>
      <c r="K58" s="11"/>
      <c r="L58" s="188" t="s">
        <v>281</v>
      </c>
      <c r="M58" s="11"/>
      <c r="N58" s="89">
        <v>43</v>
      </c>
      <c r="O58" s="11"/>
      <c r="P58" s="89">
        <v>45</v>
      </c>
      <c r="Q58" s="11"/>
      <c r="R58" s="188" t="s">
        <v>281</v>
      </c>
      <c r="S58" s="11"/>
      <c r="T58" s="89">
        <v>48</v>
      </c>
      <c r="U58" s="12">
        <v>225</v>
      </c>
      <c r="V58" s="11"/>
      <c r="W58" s="113"/>
      <c r="X58" s="97"/>
      <c r="Y58" s="200">
        <v>176</v>
      </c>
      <c r="Z58" s="11"/>
      <c r="AA58" s="113"/>
      <c r="AB58" s="13"/>
      <c r="AC58" s="13"/>
      <c r="AD58" s="13"/>
      <c r="AE58" s="13"/>
    </row>
    <row r="59" spans="1:31" x14ac:dyDescent="0.3">
      <c r="A59" s="83" t="s">
        <v>57</v>
      </c>
      <c r="B59" s="84" t="s">
        <v>51</v>
      </c>
      <c r="C59" s="84" t="s">
        <v>26</v>
      </c>
      <c r="D59" s="85">
        <f t="shared" si="1"/>
        <v>0.54</v>
      </c>
      <c r="E59" s="96">
        <v>162</v>
      </c>
      <c r="F59" s="85">
        <f>E59/300</f>
        <v>0.54</v>
      </c>
      <c r="G59" s="14"/>
      <c r="H59" s="15">
        <f t="shared" si="2"/>
        <v>162</v>
      </c>
      <c r="I59" s="14"/>
      <c r="J59" s="100">
        <v>40</v>
      </c>
      <c r="K59" s="11"/>
      <c r="L59" s="89">
        <v>36</v>
      </c>
      <c r="M59" s="11"/>
      <c r="N59" s="89">
        <v>44</v>
      </c>
      <c r="O59" s="11"/>
      <c r="P59" s="89">
        <v>42</v>
      </c>
      <c r="Q59" s="11"/>
      <c r="R59" s="188" t="s">
        <v>281</v>
      </c>
      <c r="S59" s="11"/>
      <c r="T59" s="187" t="s">
        <v>281</v>
      </c>
      <c r="U59" s="12">
        <v>300</v>
      </c>
      <c r="V59" s="11"/>
      <c r="W59" s="113"/>
      <c r="X59" s="97"/>
      <c r="Y59" s="200">
        <v>162</v>
      </c>
      <c r="Z59" s="11"/>
      <c r="AA59" s="113"/>
      <c r="AB59" s="13"/>
      <c r="AC59" s="13"/>
      <c r="AD59" s="13"/>
      <c r="AE59" s="13"/>
    </row>
  </sheetData>
  <sortState ref="B50:AA54">
    <sortCondition descending="1" ref="Y50:Y54"/>
  </sortState>
  <mergeCells count="2">
    <mergeCell ref="A1:C1"/>
    <mergeCell ref="E1:T1"/>
  </mergeCells>
  <pageMargins left="0.7" right="0.7" top="0.75" bottom="0.75" header="0.3" footer="0.3"/>
  <pageSetup scale="53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85"/>
  <sheetViews>
    <sheetView tabSelected="1" zoomScale="80" zoomScaleNormal="80" workbookViewId="0">
      <selection activeCell="A72" sqref="A72"/>
    </sheetView>
  </sheetViews>
  <sheetFormatPr defaultColWidth="9.140625" defaultRowHeight="18.75" x14ac:dyDescent="0.3"/>
  <cols>
    <col min="1" max="1" width="17.42578125" style="16" customWidth="1"/>
    <col min="2" max="2" width="14.42578125" style="19" customWidth="1"/>
    <col min="3" max="3" width="17.5703125" style="19" customWidth="1"/>
    <col min="4" max="6" width="11.42578125" style="19" hidden="1" customWidth="1"/>
    <col min="7" max="7" width="2.85546875" style="19" customWidth="1"/>
    <col min="8" max="8" width="13.5703125" style="31" hidden="1" customWidth="1"/>
    <col min="9" max="9" width="2.85546875" style="19" hidden="1" customWidth="1"/>
    <col min="10" max="10" width="11.7109375" style="19" customWidth="1"/>
    <col min="11" max="11" width="2.85546875" style="19" customWidth="1"/>
    <col min="12" max="12" width="11.7109375" style="19" customWidth="1"/>
    <col min="13" max="13" width="2.85546875" style="19" customWidth="1"/>
    <col min="14" max="14" width="11.85546875" style="19" customWidth="1"/>
    <col min="15" max="15" width="2.85546875" style="19" customWidth="1"/>
    <col min="16" max="16" width="11.7109375" style="19" customWidth="1"/>
    <col min="17" max="17" width="2.85546875" style="19" customWidth="1"/>
    <col min="18" max="18" width="11.7109375" style="19" customWidth="1"/>
    <col min="19" max="19" width="2.85546875" style="19" customWidth="1"/>
    <col min="20" max="20" width="11.42578125" style="12" customWidth="1"/>
    <col min="21" max="21" width="9.140625" style="19" hidden="1" customWidth="1"/>
    <col min="22" max="22" width="2.85546875" style="19" customWidth="1"/>
    <col min="23" max="23" width="20.28515625" style="19" hidden="1" customWidth="1"/>
    <col min="24" max="24" width="2.85546875" style="19" hidden="1" customWidth="1"/>
    <col min="25" max="25" width="15.85546875" style="19" customWidth="1"/>
    <col min="26" max="26" width="2.85546875" style="19" customWidth="1"/>
    <col min="27" max="27" width="9.140625" style="19" hidden="1" customWidth="1"/>
    <col min="28" max="28" width="9.140625" style="19" customWidth="1"/>
    <col min="29" max="16384" width="9.140625" style="19"/>
  </cols>
  <sheetData>
    <row r="1" spans="1:32" ht="33.75" customHeight="1" x14ac:dyDescent="0.25">
      <c r="A1" s="172" t="s">
        <v>274</v>
      </c>
      <c r="B1" s="172"/>
      <c r="C1" s="172"/>
      <c r="D1" s="183" t="s">
        <v>192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66"/>
      <c r="V1" s="66"/>
      <c r="W1" s="56"/>
      <c r="X1" s="56"/>
      <c r="Y1" s="56"/>
      <c r="Z1" s="56"/>
      <c r="AA1" s="56"/>
    </row>
    <row r="2" spans="1:32" ht="15.75" customHeight="1" x14ac:dyDescent="0.3">
      <c r="B2" s="1"/>
      <c r="C2" s="1"/>
      <c r="D2" s="1" t="s">
        <v>10</v>
      </c>
      <c r="E2" s="1" t="s">
        <v>276</v>
      </c>
      <c r="F2" s="1" t="s">
        <v>276</v>
      </c>
      <c r="G2" s="2"/>
      <c r="H2" s="3" t="s">
        <v>6</v>
      </c>
      <c r="I2" s="2"/>
      <c r="J2" s="1" t="s">
        <v>3</v>
      </c>
      <c r="K2" s="2"/>
      <c r="L2" s="1" t="s">
        <v>4</v>
      </c>
      <c r="M2" s="2"/>
      <c r="N2" s="1" t="s">
        <v>5</v>
      </c>
      <c r="O2" s="2"/>
      <c r="P2" s="1" t="s">
        <v>7</v>
      </c>
      <c r="Q2" s="2"/>
      <c r="R2" s="22" t="s">
        <v>8</v>
      </c>
      <c r="S2" s="2"/>
      <c r="T2" s="54" t="s">
        <v>71</v>
      </c>
      <c r="U2" s="24"/>
      <c r="V2" s="29"/>
      <c r="W2" s="40"/>
      <c r="X2" s="28"/>
      <c r="Y2" s="155" t="s">
        <v>278</v>
      </c>
      <c r="Z2" s="52"/>
      <c r="AA2" s="155"/>
    </row>
    <row r="3" spans="1:32" ht="19.5" thickBot="1" x14ac:dyDescent="0.35">
      <c r="A3" s="17"/>
      <c r="B3" s="4"/>
      <c r="C3" s="4"/>
      <c r="D3" s="8" t="s">
        <v>9</v>
      </c>
      <c r="E3" s="7" t="s">
        <v>261</v>
      </c>
      <c r="F3" s="8" t="s">
        <v>9</v>
      </c>
      <c r="G3" s="9"/>
      <c r="H3" s="5" t="s">
        <v>115</v>
      </c>
      <c r="I3" s="6"/>
      <c r="J3" s="7" t="s">
        <v>0</v>
      </c>
      <c r="K3" s="10"/>
      <c r="L3" s="7" t="s">
        <v>1</v>
      </c>
      <c r="M3" s="10"/>
      <c r="N3" s="7" t="s">
        <v>2</v>
      </c>
      <c r="O3" s="10"/>
      <c r="P3" s="7" t="s">
        <v>2</v>
      </c>
      <c r="Q3" s="10"/>
      <c r="R3" s="7" t="s">
        <v>1</v>
      </c>
      <c r="S3" s="36"/>
      <c r="T3" s="55" t="s">
        <v>0</v>
      </c>
      <c r="U3" s="30"/>
      <c r="V3" s="36"/>
      <c r="W3" s="41" t="s">
        <v>11</v>
      </c>
      <c r="X3" s="42"/>
      <c r="Y3" s="157" t="s">
        <v>12</v>
      </c>
      <c r="Z3" s="10"/>
      <c r="AA3" s="157" t="s">
        <v>13</v>
      </c>
    </row>
    <row r="4" spans="1:32" ht="19.5" thickTop="1" x14ac:dyDescent="0.3">
      <c r="A4" s="74" t="s">
        <v>167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11"/>
      <c r="U4" s="28"/>
      <c r="V4" s="28"/>
      <c r="W4" s="28"/>
      <c r="X4" s="28"/>
      <c r="Y4" s="28"/>
      <c r="Z4" s="28"/>
      <c r="AA4" s="28"/>
    </row>
    <row r="5" spans="1:32" x14ac:dyDescent="0.3">
      <c r="A5" s="83" t="s">
        <v>54</v>
      </c>
      <c r="B5" s="84" t="s">
        <v>270</v>
      </c>
      <c r="C5" s="84"/>
      <c r="D5" s="85"/>
      <c r="E5" s="96"/>
      <c r="F5" s="85"/>
      <c r="G5" s="28"/>
      <c r="H5" s="15"/>
      <c r="I5" s="28"/>
      <c r="J5" s="89"/>
      <c r="K5" s="67"/>
      <c r="L5" s="89"/>
      <c r="M5" s="28"/>
      <c r="N5" s="101"/>
      <c r="O5" s="28"/>
      <c r="P5" s="91"/>
      <c r="Q5" s="28"/>
      <c r="R5" s="91"/>
      <c r="S5" s="28"/>
      <c r="T5" s="100"/>
      <c r="U5" s="12">
        <v>400</v>
      </c>
      <c r="V5" s="28"/>
      <c r="W5" s="51"/>
      <c r="X5" s="28"/>
      <c r="Y5" s="200"/>
      <c r="Z5" s="28"/>
      <c r="AA5" s="99"/>
    </row>
    <row r="6" spans="1:32" x14ac:dyDescent="0.3">
      <c r="A6" s="83" t="s">
        <v>55</v>
      </c>
      <c r="B6" s="84" t="s">
        <v>270</v>
      </c>
      <c r="C6" s="84"/>
      <c r="D6" s="85"/>
      <c r="E6" s="96"/>
      <c r="F6" s="85"/>
      <c r="G6" s="14"/>
      <c r="H6" s="15"/>
      <c r="I6" s="11"/>
      <c r="J6" s="89"/>
      <c r="K6" s="68"/>
      <c r="L6" s="89"/>
      <c r="M6" s="11"/>
      <c r="N6" s="91"/>
      <c r="O6" s="11"/>
      <c r="P6" s="91"/>
      <c r="Q6" s="11"/>
      <c r="R6" s="91"/>
      <c r="S6" s="11"/>
      <c r="T6" s="92"/>
      <c r="U6" s="12">
        <v>400</v>
      </c>
      <c r="V6" s="28"/>
      <c r="W6" s="40"/>
      <c r="X6" s="28"/>
      <c r="Y6" s="200"/>
      <c r="Z6" s="28"/>
      <c r="AA6" s="94"/>
    </row>
    <row r="7" spans="1:32" ht="18.75" customHeight="1" x14ac:dyDescent="0.3">
      <c r="A7" s="74" t="s">
        <v>116</v>
      </c>
      <c r="B7" s="28"/>
      <c r="C7" s="28"/>
      <c r="D7" s="14"/>
      <c r="E7" s="69"/>
      <c r="F7" s="49"/>
      <c r="G7" s="28"/>
      <c r="H7" s="28"/>
      <c r="I7" s="28"/>
      <c r="J7" s="28"/>
      <c r="K7" s="28"/>
      <c r="L7" s="28"/>
      <c r="M7" s="28"/>
      <c r="N7" s="28"/>
      <c r="O7" s="28"/>
      <c r="P7" s="11"/>
      <c r="Q7" s="28"/>
      <c r="R7" s="11"/>
      <c r="S7" s="28"/>
      <c r="T7" s="11"/>
      <c r="U7" s="11"/>
      <c r="V7" s="28"/>
      <c r="W7" s="28"/>
      <c r="X7" s="28"/>
      <c r="Y7" s="68"/>
      <c r="Z7" s="28"/>
      <c r="AA7" s="28"/>
    </row>
    <row r="8" spans="1:32" ht="23.25" x14ac:dyDescent="0.35">
      <c r="A8" s="196" t="s">
        <v>54</v>
      </c>
      <c r="B8" s="84" t="s">
        <v>43</v>
      </c>
      <c r="C8" s="84" t="s">
        <v>141</v>
      </c>
      <c r="D8" s="85">
        <f>H8/U8</f>
        <v>1.2162500000000001</v>
      </c>
      <c r="E8" s="96">
        <v>773</v>
      </c>
      <c r="F8" s="85">
        <f>E8/800</f>
        <v>0.96625000000000005</v>
      </c>
      <c r="G8" s="28"/>
      <c r="H8" s="15">
        <f>SUM(J8,L8,N8,P8,R8,T8)</f>
        <v>973</v>
      </c>
      <c r="I8" s="28"/>
      <c r="J8" s="89">
        <v>198</v>
      </c>
      <c r="K8" s="28"/>
      <c r="L8" s="89">
        <v>197</v>
      </c>
      <c r="M8" s="28"/>
      <c r="N8" s="89">
        <v>195</v>
      </c>
      <c r="O8" s="28"/>
      <c r="P8" s="188" t="s">
        <v>281</v>
      </c>
      <c r="Q8" s="28"/>
      <c r="R8" s="92">
        <v>183</v>
      </c>
      <c r="S8" s="28"/>
      <c r="T8" s="100">
        <v>200</v>
      </c>
      <c r="U8" s="12">
        <v>800</v>
      </c>
      <c r="V8" s="28"/>
      <c r="W8" s="40"/>
      <c r="X8" s="28"/>
      <c r="Y8" s="200">
        <v>793</v>
      </c>
      <c r="Z8" s="28"/>
      <c r="AA8" s="94"/>
    </row>
    <row r="9" spans="1:32" ht="23.25" x14ac:dyDescent="0.35">
      <c r="A9" s="196" t="s">
        <v>55</v>
      </c>
      <c r="B9" s="84" t="s">
        <v>109</v>
      </c>
      <c r="C9" s="84" t="s">
        <v>38</v>
      </c>
      <c r="D9" s="85">
        <f>H9/U9</f>
        <v>1.175</v>
      </c>
      <c r="E9" s="96">
        <v>786</v>
      </c>
      <c r="F9" s="85">
        <f>E9/800</f>
        <v>0.98250000000000004</v>
      </c>
      <c r="G9" s="28"/>
      <c r="H9" s="15">
        <f>SUM(J9,L9,N9,P9,R9,T9)</f>
        <v>1175</v>
      </c>
      <c r="I9" s="28"/>
      <c r="J9" s="89">
        <v>196</v>
      </c>
      <c r="K9" s="28"/>
      <c r="L9" s="89">
        <v>200</v>
      </c>
      <c r="M9" s="28"/>
      <c r="N9" s="91">
        <v>195</v>
      </c>
      <c r="O9" s="28"/>
      <c r="P9" s="90">
        <v>192</v>
      </c>
      <c r="Q9" s="28"/>
      <c r="R9" s="100">
        <v>195</v>
      </c>
      <c r="S9" s="28"/>
      <c r="T9" s="100">
        <v>197</v>
      </c>
      <c r="U9" s="12">
        <v>1000</v>
      </c>
      <c r="V9" s="28"/>
      <c r="W9" s="40"/>
      <c r="X9" s="28"/>
      <c r="Y9" s="200">
        <v>788</v>
      </c>
      <c r="Z9" s="28"/>
      <c r="AA9" s="94"/>
      <c r="AD9" s="43"/>
    </row>
    <row r="10" spans="1:32" x14ac:dyDescent="0.3">
      <c r="A10" s="83" t="s">
        <v>56</v>
      </c>
      <c r="B10" s="84" t="s">
        <v>185</v>
      </c>
      <c r="C10" s="84" t="s">
        <v>186</v>
      </c>
      <c r="D10" s="85">
        <f>H10/U10</f>
        <v>1.1875</v>
      </c>
      <c r="E10" s="96">
        <v>753</v>
      </c>
      <c r="F10" s="85">
        <f>E10/800</f>
        <v>0.94125000000000003</v>
      </c>
      <c r="G10" s="28"/>
      <c r="H10" s="15">
        <f>SUM(J10,L10,N10,P10,R10,T10)</f>
        <v>950</v>
      </c>
      <c r="I10" s="28"/>
      <c r="J10" s="89">
        <v>189</v>
      </c>
      <c r="K10" s="28"/>
      <c r="L10" s="89">
        <v>193</v>
      </c>
      <c r="M10" s="28"/>
      <c r="N10" s="188" t="s">
        <v>281</v>
      </c>
      <c r="O10" s="28"/>
      <c r="P10" s="89">
        <v>189</v>
      </c>
      <c r="Q10" s="28"/>
      <c r="R10" s="92">
        <v>182</v>
      </c>
      <c r="S10" s="28"/>
      <c r="T10" s="100">
        <v>197</v>
      </c>
      <c r="U10" s="12">
        <v>800</v>
      </c>
      <c r="V10" s="28"/>
      <c r="W10" s="40"/>
      <c r="X10" s="28"/>
      <c r="Y10" s="200">
        <v>768</v>
      </c>
      <c r="Z10" s="28"/>
      <c r="AA10" s="94"/>
    </row>
    <row r="11" spans="1:32" x14ac:dyDescent="0.3">
      <c r="A11" s="83" t="s">
        <v>57</v>
      </c>
      <c r="B11" s="84" t="s">
        <v>178</v>
      </c>
      <c r="C11" s="84" t="s">
        <v>112</v>
      </c>
      <c r="D11" s="85">
        <f>H11/U11</f>
        <v>1.2783333333333333</v>
      </c>
      <c r="E11" s="96">
        <v>572</v>
      </c>
      <c r="F11" s="85">
        <f>E11/600</f>
        <v>0.95333333333333337</v>
      </c>
      <c r="G11" s="14"/>
      <c r="H11" s="15">
        <f>SUM(J11,L11,N11,P11,R11,T11)</f>
        <v>767</v>
      </c>
      <c r="I11" s="11"/>
      <c r="J11" s="89">
        <v>188</v>
      </c>
      <c r="K11" s="11"/>
      <c r="L11" s="89">
        <v>190</v>
      </c>
      <c r="M11" s="11"/>
      <c r="N11" s="188" t="s">
        <v>281</v>
      </c>
      <c r="O11" s="11"/>
      <c r="P11" s="188" t="s">
        <v>281</v>
      </c>
      <c r="Q11" s="11"/>
      <c r="R11" s="89">
        <v>194</v>
      </c>
      <c r="S11" s="11"/>
      <c r="T11" s="100">
        <v>195</v>
      </c>
      <c r="U11" s="12">
        <v>600</v>
      </c>
      <c r="V11" s="28"/>
      <c r="W11" s="40"/>
      <c r="X11" s="28"/>
      <c r="Y11" s="200">
        <v>767</v>
      </c>
      <c r="Z11" s="28"/>
      <c r="AA11" s="94"/>
    </row>
    <row r="12" spans="1:32" x14ac:dyDescent="0.3">
      <c r="A12" s="83" t="s">
        <v>58</v>
      </c>
      <c r="B12" s="84" t="s">
        <v>266</v>
      </c>
      <c r="C12" s="84" t="s">
        <v>161</v>
      </c>
      <c r="D12" s="85">
        <f>H12/U12</f>
        <v>0.94874999999999998</v>
      </c>
      <c r="E12" s="96">
        <v>759</v>
      </c>
      <c r="F12" s="85">
        <f>E12/800</f>
        <v>0.94874999999999998</v>
      </c>
      <c r="G12" s="28"/>
      <c r="H12" s="15">
        <f>SUM(J12,L12,N12,P12,R12,T12)</f>
        <v>759</v>
      </c>
      <c r="I12" s="28"/>
      <c r="J12" s="89">
        <v>194</v>
      </c>
      <c r="K12" s="28"/>
      <c r="L12" s="89">
        <v>190</v>
      </c>
      <c r="M12" s="28"/>
      <c r="N12" s="89">
        <v>185</v>
      </c>
      <c r="O12" s="28"/>
      <c r="P12" s="188" t="s">
        <v>281</v>
      </c>
      <c r="Q12" s="28"/>
      <c r="R12" s="100">
        <v>190</v>
      </c>
      <c r="S12" s="28"/>
      <c r="T12" s="187" t="s">
        <v>281</v>
      </c>
      <c r="U12" s="12">
        <v>800</v>
      </c>
      <c r="V12" s="28"/>
      <c r="W12" s="40"/>
      <c r="X12" s="28"/>
      <c r="Y12" s="200">
        <v>759</v>
      </c>
      <c r="Z12" s="28"/>
      <c r="AA12" s="94"/>
      <c r="AD12" s="43"/>
    </row>
    <row r="13" spans="1:32" x14ac:dyDescent="0.3">
      <c r="A13" s="75" t="s">
        <v>117</v>
      </c>
      <c r="B13" s="9"/>
      <c r="C13" s="9"/>
      <c r="D13" s="38"/>
      <c r="E13" s="69"/>
      <c r="F13" s="49"/>
      <c r="G13" s="28"/>
      <c r="H13" s="11"/>
      <c r="I13" s="28"/>
      <c r="J13" s="11"/>
      <c r="K13" s="28"/>
      <c r="L13" s="28"/>
      <c r="M13" s="28"/>
      <c r="N13" s="28"/>
      <c r="O13" s="28"/>
      <c r="P13" s="11"/>
      <c r="Q13" s="28"/>
      <c r="R13" s="11"/>
      <c r="S13" s="28"/>
      <c r="T13" s="11"/>
      <c r="U13" s="11"/>
      <c r="V13" s="28"/>
      <c r="W13" s="28"/>
      <c r="X13" s="28"/>
      <c r="Y13" s="68"/>
      <c r="Z13" s="28"/>
      <c r="AA13" s="28"/>
    </row>
    <row r="14" spans="1:32" ht="23.25" x14ac:dyDescent="0.35">
      <c r="A14" s="210" t="s">
        <v>54</v>
      </c>
      <c r="B14" s="84" t="s">
        <v>113</v>
      </c>
      <c r="C14" s="84" t="s">
        <v>114</v>
      </c>
      <c r="D14" s="85">
        <f>H14/U14</f>
        <v>0.94099999999999995</v>
      </c>
      <c r="E14" s="96">
        <v>759</v>
      </c>
      <c r="F14" s="85">
        <f t="shared" ref="F14:F17" si="0">E14/800</f>
        <v>0.94874999999999998</v>
      </c>
      <c r="G14" s="28"/>
      <c r="H14" s="15">
        <f>SUM(J14,L14,N14,P14,R14,T14)</f>
        <v>941</v>
      </c>
      <c r="I14" s="28"/>
      <c r="J14" s="100">
        <v>185</v>
      </c>
      <c r="K14" s="28"/>
      <c r="L14" s="100">
        <v>191</v>
      </c>
      <c r="M14" s="28"/>
      <c r="N14" s="100">
        <v>193</v>
      </c>
      <c r="O14" s="28"/>
      <c r="P14" s="114">
        <v>182</v>
      </c>
      <c r="Q14" s="28"/>
      <c r="R14" s="100">
        <v>190</v>
      </c>
      <c r="S14" s="28"/>
      <c r="T14" s="187" t="s">
        <v>281</v>
      </c>
      <c r="U14" s="12">
        <v>1000</v>
      </c>
      <c r="V14" s="28"/>
      <c r="W14" s="40"/>
      <c r="X14" s="28"/>
      <c r="Y14" s="200">
        <v>759</v>
      </c>
      <c r="Z14" s="28"/>
      <c r="AA14" s="94"/>
    </row>
    <row r="15" spans="1:32" ht="23.25" x14ac:dyDescent="0.35">
      <c r="A15" s="210" t="s">
        <v>55</v>
      </c>
      <c r="B15" s="84" t="s">
        <v>110</v>
      </c>
      <c r="C15" s="84" t="s">
        <v>38</v>
      </c>
      <c r="D15" s="85">
        <f>H15/U15</f>
        <v>1.056</v>
      </c>
      <c r="E15" s="96">
        <v>702</v>
      </c>
      <c r="F15" s="85">
        <f t="shared" si="0"/>
        <v>0.87749999999999995</v>
      </c>
      <c r="G15" s="28"/>
      <c r="H15" s="15">
        <f>SUM(J15,L15,N15,P15,R15,T15)</f>
        <v>1056</v>
      </c>
      <c r="I15" s="28"/>
      <c r="J15" s="114">
        <v>172</v>
      </c>
      <c r="K15" s="28"/>
      <c r="L15" s="100">
        <v>181</v>
      </c>
      <c r="M15" s="28"/>
      <c r="N15" s="100">
        <v>172</v>
      </c>
      <c r="O15" s="28"/>
      <c r="P15" s="114">
        <v>169</v>
      </c>
      <c r="Q15" s="28"/>
      <c r="R15" s="100">
        <v>177</v>
      </c>
      <c r="S15" s="28"/>
      <c r="T15" s="100">
        <v>185</v>
      </c>
      <c r="U15" s="12">
        <v>1000</v>
      </c>
      <c r="V15" s="28"/>
      <c r="W15" s="40"/>
      <c r="X15" s="28"/>
      <c r="Y15" s="200">
        <v>715</v>
      </c>
      <c r="Z15" s="28"/>
      <c r="AA15" s="94"/>
    </row>
    <row r="16" spans="1:32" x14ac:dyDescent="0.3">
      <c r="A16" s="166" t="s">
        <v>56</v>
      </c>
      <c r="B16" s="84" t="s">
        <v>93</v>
      </c>
      <c r="C16" s="84" t="s">
        <v>37</v>
      </c>
      <c r="D16" s="85">
        <f>H16/U16</f>
        <v>0.92900000000000005</v>
      </c>
      <c r="E16" s="96">
        <v>658</v>
      </c>
      <c r="F16" s="85">
        <f t="shared" si="0"/>
        <v>0.82250000000000001</v>
      </c>
      <c r="G16" s="28"/>
      <c r="H16" s="15">
        <f>SUM(J16,L16,N16,P16,R16,T16)</f>
        <v>929</v>
      </c>
      <c r="I16" s="28"/>
      <c r="J16" s="100">
        <v>169</v>
      </c>
      <c r="K16" s="28"/>
      <c r="L16" s="100">
        <v>177</v>
      </c>
      <c r="M16" s="28"/>
      <c r="N16" s="114">
        <v>119</v>
      </c>
      <c r="O16" s="28"/>
      <c r="P16" s="92">
        <v>149</v>
      </c>
      <c r="Q16" s="28"/>
      <c r="R16" s="100">
        <v>163</v>
      </c>
      <c r="S16" s="28"/>
      <c r="T16" s="100">
        <v>152</v>
      </c>
      <c r="U16" s="12">
        <v>1000</v>
      </c>
      <c r="V16" s="28"/>
      <c r="W16" s="40"/>
      <c r="X16" s="28"/>
      <c r="Y16" s="200">
        <v>661</v>
      </c>
      <c r="Z16" s="28"/>
      <c r="AA16" s="94"/>
      <c r="AF16" s="43"/>
    </row>
    <row r="17" spans="1:27" x14ac:dyDescent="0.3">
      <c r="A17" s="166" t="s">
        <v>57</v>
      </c>
      <c r="B17" s="84" t="s">
        <v>92</v>
      </c>
      <c r="C17" s="84" t="s">
        <v>41</v>
      </c>
      <c r="D17" s="85">
        <f>H17/U17</f>
        <v>0.92500000000000004</v>
      </c>
      <c r="E17" s="96">
        <v>571</v>
      </c>
      <c r="F17" s="85">
        <f t="shared" si="0"/>
        <v>0.71375</v>
      </c>
      <c r="G17" s="28"/>
      <c r="H17" s="15">
        <f>SUM(J17,L17,N17,P17,R17,T17)</f>
        <v>740</v>
      </c>
      <c r="I17" s="28"/>
      <c r="J17" s="100">
        <v>146</v>
      </c>
      <c r="K17" s="28"/>
      <c r="L17" s="114">
        <v>136</v>
      </c>
      <c r="M17" s="28"/>
      <c r="N17" s="100">
        <v>148</v>
      </c>
      <c r="O17" s="28"/>
      <c r="P17" s="100">
        <v>141</v>
      </c>
      <c r="Q17" s="28"/>
      <c r="R17" s="187" t="s">
        <v>281</v>
      </c>
      <c r="S17" s="28"/>
      <c r="T17" s="100">
        <v>169</v>
      </c>
      <c r="U17" s="12">
        <v>800</v>
      </c>
      <c r="V17" s="28"/>
      <c r="W17" s="40"/>
      <c r="X17" s="28"/>
      <c r="Y17" s="200">
        <v>604</v>
      </c>
      <c r="Z17" s="28"/>
      <c r="AA17" s="94"/>
    </row>
    <row r="18" spans="1:27" x14ac:dyDescent="0.3">
      <c r="A18" s="4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11"/>
      <c r="U18" s="28"/>
      <c r="V18" s="28"/>
      <c r="W18" s="28"/>
      <c r="X18" s="28"/>
      <c r="Y18" s="28"/>
      <c r="Z18" s="28"/>
      <c r="AA18" s="28"/>
    </row>
    <row r="19" spans="1:27" x14ac:dyDescent="0.3">
      <c r="A19" s="59"/>
      <c r="B19" s="31"/>
      <c r="C19" s="31"/>
      <c r="D19" s="31"/>
      <c r="E19" s="31"/>
      <c r="F19" s="31"/>
      <c r="G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1"/>
      <c r="U19" s="31"/>
      <c r="V19" s="31"/>
      <c r="W19" s="31"/>
      <c r="X19" s="31"/>
      <c r="Y19" s="31"/>
      <c r="Z19" s="31"/>
      <c r="AA19" s="31"/>
    </row>
    <row r="20" spans="1:27" x14ac:dyDescent="0.3">
      <c r="A20" s="4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1"/>
      <c r="U20" s="28"/>
      <c r="V20" s="28"/>
      <c r="W20" s="28"/>
      <c r="X20" s="28"/>
      <c r="Y20" s="28"/>
      <c r="Z20" s="28"/>
      <c r="AA20" s="28"/>
    </row>
    <row r="21" spans="1:27" ht="33.75" customHeight="1" x14ac:dyDescent="0.5">
      <c r="A21" s="175" t="s">
        <v>274</v>
      </c>
      <c r="B21" s="175"/>
      <c r="C21" s="175"/>
      <c r="D21" s="184" t="s">
        <v>193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57"/>
      <c r="V21" s="57"/>
      <c r="W21" s="57"/>
      <c r="X21" s="57"/>
      <c r="Y21" s="57"/>
      <c r="Z21" s="57"/>
      <c r="AA21" s="57"/>
    </row>
    <row r="22" spans="1:27" x14ac:dyDescent="0.3">
      <c r="D22" s="18" t="s">
        <v>118</v>
      </c>
      <c r="E22" s="18" t="s">
        <v>276</v>
      </c>
      <c r="F22" s="18" t="s">
        <v>276</v>
      </c>
      <c r="G22" s="28"/>
      <c r="H22" s="61" t="s">
        <v>6</v>
      </c>
      <c r="I22" s="53"/>
      <c r="J22" s="18" t="s">
        <v>3</v>
      </c>
      <c r="K22" s="52"/>
      <c r="L22" s="18" t="s">
        <v>4</v>
      </c>
      <c r="M22" s="52"/>
      <c r="N22" s="18" t="s">
        <v>5</v>
      </c>
      <c r="O22" s="52"/>
      <c r="P22" s="18" t="s">
        <v>7</v>
      </c>
      <c r="Q22" s="52"/>
      <c r="R22" s="18" t="s">
        <v>8</v>
      </c>
      <c r="S22" s="52"/>
      <c r="T22" s="18" t="s">
        <v>71</v>
      </c>
      <c r="V22" s="28"/>
      <c r="W22" s="40"/>
      <c r="X22" s="28"/>
      <c r="Y22" s="155" t="s">
        <v>278</v>
      </c>
      <c r="Z22" s="52"/>
      <c r="AA22" s="155"/>
    </row>
    <row r="23" spans="1:27" ht="19.5" thickBot="1" x14ac:dyDescent="0.35">
      <c r="A23" s="17"/>
      <c r="B23" s="33"/>
      <c r="C23" s="33"/>
      <c r="D23" s="7" t="s">
        <v>9</v>
      </c>
      <c r="E23" s="7" t="s">
        <v>261</v>
      </c>
      <c r="F23" s="7" t="s">
        <v>9</v>
      </c>
      <c r="G23" s="28"/>
      <c r="H23" s="61" t="s">
        <v>119</v>
      </c>
      <c r="I23" s="53"/>
      <c r="J23" s="7" t="s">
        <v>0</v>
      </c>
      <c r="K23" s="52"/>
      <c r="L23" s="7" t="s">
        <v>1</v>
      </c>
      <c r="M23" s="52"/>
      <c r="N23" s="7" t="s">
        <v>2</v>
      </c>
      <c r="O23" s="52"/>
      <c r="P23" s="7" t="s">
        <v>2</v>
      </c>
      <c r="Q23" s="52"/>
      <c r="R23" s="7" t="s">
        <v>1</v>
      </c>
      <c r="S23" s="52"/>
      <c r="T23" s="7" t="s">
        <v>0</v>
      </c>
      <c r="V23" s="28"/>
      <c r="W23" s="40"/>
      <c r="X23" s="28"/>
      <c r="Y23" s="157" t="s">
        <v>15</v>
      </c>
      <c r="Z23" s="52"/>
      <c r="AA23" s="157" t="s">
        <v>13</v>
      </c>
    </row>
    <row r="24" spans="1:27" ht="24" customHeight="1" thickTop="1" x14ac:dyDescent="0.3">
      <c r="A24" s="74" t="s">
        <v>167</v>
      </c>
      <c r="B24" s="28"/>
      <c r="C24" s="28"/>
      <c r="D24" s="52"/>
      <c r="E24" s="52"/>
      <c r="F24" s="28"/>
      <c r="G24" s="28"/>
      <c r="H24" s="52"/>
      <c r="I24" s="5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28"/>
      <c r="V24" s="28"/>
      <c r="W24" s="28"/>
      <c r="X24" s="28"/>
      <c r="Y24" s="28"/>
      <c r="Z24" s="28"/>
      <c r="AA24" s="28"/>
    </row>
    <row r="25" spans="1:27" ht="23.25" x14ac:dyDescent="0.35">
      <c r="A25" s="196" t="s">
        <v>54</v>
      </c>
      <c r="B25" s="95" t="s">
        <v>168</v>
      </c>
      <c r="C25" s="95" t="s">
        <v>125</v>
      </c>
      <c r="D25" s="85">
        <f>H25/U25</f>
        <v>0.92400000000000004</v>
      </c>
      <c r="E25" s="96">
        <v>320</v>
      </c>
      <c r="F25" s="85">
        <f>E25/400</f>
        <v>0.8</v>
      </c>
      <c r="G25" s="28"/>
      <c r="H25" s="15">
        <f>SUM(J25,L25,N25,P25,R25,T25)</f>
        <v>462</v>
      </c>
      <c r="I25" s="53"/>
      <c r="J25" s="89">
        <v>76</v>
      </c>
      <c r="K25" s="52"/>
      <c r="L25" s="90">
        <v>67</v>
      </c>
      <c r="M25" s="11"/>
      <c r="N25" s="89">
        <v>81</v>
      </c>
      <c r="O25" s="11"/>
      <c r="P25" s="89">
        <v>78</v>
      </c>
      <c r="Q25" s="11"/>
      <c r="R25" s="89">
        <v>85</v>
      </c>
      <c r="S25" s="11"/>
      <c r="T25" s="91">
        <v>75</v>
      </c>
      <c r="U25" s="13">
        <v>500</v>
      </c>
      <c r="V25" s="28"/>
      <c r="W25" s="40"/>
      <c r="X25" s="28"/>
      <c r="Y25" s="200">
        <v>320</v>
      </c>
      <c r="Z25" s="28"/>
      <c r="AA25" s="94"/>
    </row>
    <row r="26" spans="1:27" x14ac:dyDescent="0.3">
      <c r="A26" s="74" t="s">
        <v>116</v>
      </c>
      <c r="B26" s="28"/>
      <c r="C26" s="121"/>
      <c r="D26" s="28"/>
      <c r="E26" s="170"/>
      <c r="F26" s="17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1"/>
      <c r="U26" s="28"/>
      <c r="V26" s="28"/>
      <c r="W26" s="28"/>
      <c r="X26" s="28"/>
      <c r="Y26" s="68"/>
      <c r="Z26" s="28"/>
      <c r="AA26" s="28"/>
    </row>
    <row r="27" spans="1:27" ht="18.75" customHeight="1" x14ac:dyDescent="0.35">
      <c r="A27" s="211" t="s">
        <v>54</v>
      </c>
      <c r="B27" s="168" t="s">
        <v>124</v>
      </c>
      <c r="C27" s="168" t="s">
        <v>132</v>
      </c>
      <c r="D27" s="85">
        <f>H27/U27</f>
        <v>1.016</v>
      </c>
      <c r="E27" s="96">
        <v>352</v>
      </c>
      <c r="F27" s="85">
        <f>E27/400</f>
        <v>0.88</v>
      </c>
      <c r="G27" s="28"/>
      <c r="H27" s="15">
        <f>SUM(J27,L27,N27,P27,R27,T27)</f>
        <v>508</v>
      </c>
      <c r="I27" s="28"/>
      <c r="J27" s="114">
        <v>77</v>
      </c>
      <c r="K27" s="11"/>
      <c r="L27" s="89">
        <v>83</v>
      </c>
      <c r="M27" s="11"/>
      <c r="N27" s="89">
        <v>88</v>
      </c>
      <c r="O27" s="11"/>
      <c r="P27" s="89">
        <v>91</v>
      </c>
      <c r="Q27" s="11"/>
      <c r="R27" s="89">
        <v>90</v>
      </c>
      <c r="S27" s="11"/>
      <c r="T27" s="91">
        <v>79</v>
      </c>
      <c r="U27" s="25">
        <v>500</v>
      </c>
      <c r="V27" s="28"/>
      <c r="W27" s="40"/>
      <c r="X27" s="28"/>
      <c r="Y27" s="200">
        <v>352</v>
      </c>
      <c r="Z27" s="28"/>
      <c r="AA27" s="94"/>
    </row>
    <row r="28" spans="1:27" ht="18.75" customHeight="1" x14ac:dyDescent="0.35">
      <c r="A28" s="211" t="s">
        <v>55</v>
      </c>
      <c r="B28" s="169" t="s">
        <v>268</v>
      </c>
      <c r="C28" s="169" t="s">
        <v>227</v>
      </c>
      <c r="D28" s="85">
        <f>H28/U28</f>
        <v>1.0649999999999999</v>
      </c>
      <c r="E28" s="96">
        <v>345</v>
      </c>
      <c r="F28" s="85">
        <f>E28/400</f>
        <v>0.86250000000000004</v>
      </c>
      <c r="G28" s="28"/>
      <c r="H28" s="15">
        <f>SUM(J28,L28,N28,P28,R28,T28)</f>
        <v>426</v>
      </c>
      <c r="I28" s="28"/>
      <c r="J28" s="100">
        <v>86</v>
      </c>
      <c r="K28" s="11"/>
      <c r="L28" s="100">
        <v>87</v>
      </c>
      <c r="M28" s="11"/>
      <c r="N28" s="187" t="s">
        <v>281</v>
      </c>
      <c r="O28" s="11"/>
      <c r="P28" s="100">
        <v>97</v>
      </c>
      <c r="Q28" s="11"/>
      <c r="R28" s="92">
        <v>75</v>
      </c>
      <c r="S28" s="11"/>
      <c r="T28" s="100">
        <v>81</v>
      </c>
      <c r="U28" s="25">
        <v>400</v>
      </c>
      <c r="V28" s="28"/>
      <c r="W28" s="40"/>
      <c r="X28" s="28"/>
      <c r="Y28" s="200">
        <v>351</v>
      </c>
      <c r="Z28" s="28"/>
      <c r="AA28" s="94"/>
    </row>
    <row r="29" spans="1:27" ht="18.75" customHeight="1" x14ac:dyDescent="0.3">
      <c r="A29" s="167" t="s">
        <v>56</v>
      </c>
      <c r="B29" s="169" t="s">
        <v>229</v>
      </c>
      <c r="C29" s="169" t="s">
        <v>228</v>
      </c>
      <c r="D29" s="85">
        <f>H29/U29</f>
        <v>0.97</v>
      </c>
      <c r="E29" s="96">
        <v>338</v>
      </c>
      <c r="F29" s="85">
        <f>E29/400</f>
        <v>0.84499999999999997</v>
      </c>
      <c r="G29" s="28"/>
      <c r="H29" s="15">
        <f>SUM(J29,L29,N29,P29,R29,T29)</f>
        <v>485</v>
      </c>
      <c r="I29" s="28"/>
      <c r="J29" s="100">
        <v>76</v>
      </c>
      <c r="K29" s="11"/>
      <c r="L29" s="114">
        <v>72</v>
      </c>
      <c r="M29" s="11"/>
      <c r="N29" s="100">
        <v>82</v>
      </c>
      <c r="O29" s="11"/>
      <c r="P29" s="100">
        <v>95</v>
      </c>
      <c r="Q29" s="11"/>
      <c r="R29" s="100">
        <v>85</v>
      </c>
      <c r="S29" s="11"/>
      <c r="T29" s="92">
        <v>75</v>
      </c>
      <c r="U29" s="25">
        <v>500</v>
      </c>
      <c r="V29" s="28"/>
      <c r="W29" s="40"/>
      <c r="X29" s="28"/>
      <c r="Y29" s="200">
        <v>338</v>
      </c>
      <c r="Z29" s="28"/>
      <c r="AA29" s="94"/>
    </row>
    <row r="30" spans="1:27" ht="18.75" customHeight="1" x14ac:dyDescent="0.3">
      <c r="A30" s="167" t="s">
        <v>57</v>
      </c>
      <c r="B30" s="169" t="s">
        <v>126</v>
      </c>
      <c r="C30" s="169" t="s">
        <v>127</v>
      </c>
      <c r="D30" s="85">
        <f>H30/U30</f>
        <v>0.99</v>
      </c>
      <c r="E30" s="96">
        <v>313</v>
      </c>
      <c r="F30" s="85">
        <f>E30/400</f>
        <v>0.78249999999999997</v>
      </c>
      <c r="G30" s="28"/>
      <c r="H30" s="15">
        <f>SUM(J30,L30,N30,P30,R30,T30)</f>
        <v>396</v>
      </c>
      <c r="I30" s="28"/>
      <c r="J30" s="114">
        <v>68</v>
      </c>
      <c r="K30" s="11"/>
      <c r="L30" s="100">
        <v>78</v>
      </c>
      <c r="M30" s="11"/>
      <c r="N30" s="100">
        <v>78</v>
      </c>
      <c r="O30" s="11"/>
      <c r="P30" s="187" t="s">
        <v>281</v>
      </c>
      <c r="Q30" s="11"/>
      <c r="R30" s="100">
        <v>89</v>
      </c>
      <c r="S30" s="11"/>
      <c r="T30" s="100">
        <v>83</v>
      </c>
      <c r="U30" s="25">
        <v>400</v>
      </c>
      <c r="V30" s="28"/>
      <c r="W30" s="40"/>
      <c r="X30" s="28"/>
      <c r="Y30" s="200">
        <v>328</v>
      </c>
      <c r="Z30" s="28"/>
      <c r="AA30" s="94"/>
    </row>
    <row r="31" spans="1:27" ht="18.75" customHeight="1" x14ac:dyDescent="0.3">
      <c r="A31" s="167" t="s">
        <v>58</v>
      </c>
      <c r="B31" s="169" t="s">
        <v>122</v>
      </c>
      <c r="C31" s="169" t="s">
        <v>49</v>
      </c>
      <c r="D31" s="85">
        <f>H31/U31</f>
        <v>0.92600000000000005</v>
      </c>
      <c r="E31" s="96">
        <v>324</v>
      </c>
      <c r="F31" s="85">
        <f>E31/400</f>
        <v>0.81</v>
      </c>
      <c r="G31" s="28"/>
      <c r="H31" s="15">
        <f>SUM(J31,L31,N31,P31,R31,T31)</f>
        <v>463</v>
      </c>
      <c r="I31" s="28"/>
      <c r="J31" s="100">
        <v>72</v>
      </c>
      <c r="K31" s="11"/>
      <c r="L31" s="114">
        <v>69</v>
      </c>
      <c r="M31" s="11"/>
      <c r="N31" s="100">
        <v>82</v>
      </c>
      <c r="O31" s="11"/>
      <c r="P31" s="100">
        <v>87</v>
      </c>
      <c r="Q31" s="11"/>
      <c r="R31" s="100">
        <v>83</v>
      </c>
      <c r="S31" s="11"/>
      <c r="T31" s="92">
        <v>70</v>
      </c>
      <c r="U31" s="25">
        <v>500</v>
      </c>
      <c r="V31" s="28"/>
      <c r="W31" s="40"/>
      <c r="X31" s="28"/>
      <c r="Y31" s="200">
        <v>324</v>
      </c>
      <c r="Z31" s="28"/>
      <c r="AA31" s="94"/>
    </row>
    <row r="32" spans="1:27" ht="18.75" customHeight="1" x14ac:dyDescent="0.3">
      <c r="A32" s="167" t="s">
        <v>59</v>
      </c>
      <c r="B32" s="169" t="s">
        <v>73</v>
      </c>
      <c r="C32" s="169" t="s">
        <v>33</v>
      </c>
      <c r="D32" s="85">
        <f>H32/U32</f>
        <v>0.98499999999999999</v>
      </c>
      <c r="E32" s="96">
        <v>313</v>
      </c>
      <c r="F32" s="85">
        <f>E32/400</f>
        <v>0.78249999999999997</v>
      </c>
      <c r="G32" s="28"/>
      <c r="H32" s="15">
        <f>SUM(J32,L32,N32,P32,R32,T32)</f>
        <v>394</v>
      </c>
      <c r="I32" s="28"/>
      <c r="J32" s="100">
        <v>71</v>
      </c>
      <c r="K32" s="11"/>
      <c r="L32" s="100">
        <v>74</v>
      </c>
      <c r="M32" s="11"/>
      <c r="N32" s="187" t="s">
        <v>281</v>
      </c>
      <c r="O32" s="11"/>
      <c r="P32" s="100">
        <v>93</v>
      </c>
      <c r="Q32" s="11"/>
      <c r="R32" s="92">
        <v>75</v>
      </c>
      <c r="S32" s="11"/>
      <c r="T32" s="100">
        <v>81</v>
      </c>
      <c r="U32" s="25">
        <v>400</v>
      </c>
      <c r="V32" s="28"/>
      <c r="W32" s="40"/>
      <c r="X32" s="28"/>
      <c r="Y32" s="200">
        <v>319</v>
      </c>
      <c r="Z32" s="28"/>
      <c r="AA32" s="94"/>
    </row>
    <row r="33" spans="1:27" x14ac:dyDescent="0.3">
      <c r="A33" s="167" t="s">
        <v>60</v>
      </c>
      <c r="B33" s="168" t="s">
        <v>138</v>
      </c>
      <c r="C33" s="168" t="s">
        <v>139</v>
      </c>
      <c r="D33" s="85">
        <f>H33/U33</f>
        <v>0.92</v>
      </c>
      <c r="E33" s="96">
        <v>298</v>
      </c>
      <c r="F33" s="85">
        <f>E33/400</f>
        <v>0.745</v>
      </c>
      <c r="G33" s="28"/>
      <c r="H33" s="15">
        <f>SUM(J33,L33,N33,P33,R33,T33)</f>
        <v>368</v>
      </c>
      <c r="I33" s="28"/>
      <c r="J33" s="100">
        <v>81</v>
      </c>
      <c r="K33" s="11"/>
      <c r="L33" s="89">
        <v>74</v>
      </c>
      <c r="M33" s="11"/>
      <c r="N33" s="89">
        <v>76</v>
      </c>
      <c r="O33" s="11"/>
      <c r="P33" s="188" t="s">
        <v>281</v>
      </c>
      <c r="Q33" s="11"/>
      <c r="R33" s="91">
        <v>67</v>
      </c>
      <c r="S33" s="11"/>
      <c r="T33" s="89">
        <v>70</v>
      </c>
      <c r="U33" s="25">
        <v>400</v>
      </c>
      <c r="V33" s="28"/>
      <c r="W33" s="40"/>
      <c r="X33" s="28"/>
      <c r="Y33" s="200">
        <v>301</v>
      </c>
      <c r="Z33" s="28"/>
      <c r="AA33" s="94"/>
    </row>
    <row r="34" spans="1:27" x14ac:dyDescent="0.3">
      <c r="A34" s="167" t="s">
        <v>61</v>
      </c>
      <c r="B34" s="169" t="s">
        <v>267</v>
      </c>
      <c r="C34" s="169" t="s">
        <v>151</v>
      </c>
      <c r="D34" s="85">
        <f>H34/U34</f>
        <v>0.74</v>
      </c>
      <c r="E34" s="96">
        <v>296</v>
      </c>
      <c r="F34" s="85">
        <f>E34/400</f>
        <v>0.74</v>
      </c>
      <c r="G34" s="28"/>
      <c r="H34" s="15">
        <f>SUM(J34,L34,N34,P34,R34,T34)</f>
        <v>296</v>
      </c>
      <c r="I34" s="28"/>
      <c r="J34" s="100">
        <v>86</v>
      </c>
      <c r="K34" s="11"/>
      <c r="L34" s="100">
        <v>63</v>
      </c>
      <c r="M34" s="11"/>
      <c r="N34" s="100">
        <v>70</v>
      </c>
      <c r="O34" s="11"/>
      <c r="P34" s="187" t="s">
        <v>281</v>
      </c>
      <c r="Q34" s="11"/>
      <c r="R34" s="100">
        <v>77</v>
      </c>
      <c r="S34" s="11"/>
      <c r="T34" s="187" t="s">
        <v>281</v>
      </c>
      <c r="U34" s="25">
        <v>400</v>
      </c>
      <c r="V34" s="28"/>
      <c r="W34" s="40"/>
      <c r="X34" s="28"/>
      <c r="Y34" s="200">
        <v>296</v>
      </c>
      <c r="Z34" s="28"/>
      <c r="AA34" s="94"/>
    </row>
    <row r="35" spans="1:27" x14ac:dyDescent="0.3">
      <c r="A35" s="167" t="s">
        <v>62</v>
      </c>
      <c r="B35" s="168" t="s">
        <v>199</v>
      </c>
      <c r="C35" s="168" t="s">
        <v>200</v>
      </c>
      <c r="D35" s="85">
        <f>H35/U35</f>
        <v>0.74</v>
      </c>
      <c r="E35" s="96">
        <v>263</v>
      </c>
      <c r="F35" s="85">
        <f>E35/400</f>
        <v>0.65749999999999997</v>
      </c>
      <c r="G35" s="28"/>
      <c r="H35" s="15">
        <f>SUM(J35,L35,N35,P35,R35,T35)</f>
        <v>370</v>
      </c>
      <c r="I35" s="28"/>
      <c r="J35" s="100">
        <v>68</v>
      </c>
      <c r="K35" s="11"/>
      <c r="L35" s="90">
        <v>52</v>
      </c>
      <c r="M35" s="11"/>
      <c r="N35" s="89">
        <v>65</v>
      </c>
      <c r="O35" s="11"/>
      <c r="P35" s="89">
        <v>78</v>
      </c>
      <c r="Q35" s="11"/>
      <c r="R35" s="90">
        <v>50</v>
      </c>
      <c r="S35" s="11"/>
      <c r="T35" s="89">
        <v>57</v>
      </c>
      <c r="U35" s="25">
        <v>500</v>
      </c>
      <c r="V35" s="28"/>
      <c r="W35" s="40"/>
      <c r="X35" s="28"/>
      <c r="Y35" s="200">
        <v>268</v>
      </c>
      <c r="Z35" s="28"/>
      <c r="AA35" s="94"/>
    </row>
    <row r="36" spans="1:27" x14ac:dyDescent="0.3">
      <c r="A36" s="167" t="s">
        <v>63</v>
      </c>
      <c r="B36" s="169" t="s">
        <v>215</v>
      </c>
      <c r="C36" s="169" t="s">
        <v>214</v>
      </c>
      <c r="D36" s="85">
        <f>H36/U36</f>
        <v>0.48399999999999999</v>
      </c>
      <c r="E36" s="96">
        <v>180</v>
      </c>
      <c r="F36" s="85">
        <f>E36/400</f>
        <v>0.45</v>
      </c>
      <c r="G36" s="28"/>
      <c r="H36" s="15">
        <f>SUM(J36,L36,N36,P36,R36,T36)</f>
        <v>242</v>
      </c>
      <c r="I36" s="28"/>
      <c r="J36" s="114">
        <v>26</v>
      </c>
      <c r="K36" s="11"/>
      <c r="L36" s="100">
        <v>34</v>
      </c>
      <c r="M36" s="11"/>
      <c r="N36" s="100">
        <v>39</v>
      </c>
      <c r="O36" s="11"/>
      <c r="P36" s="100">
        <v>50</v>
      </c>
      <c r="Q36" s="11"/>
      <c r="R36" s="100">
        <v>57</v>
      </c>
      <c r="S36" s="11"/>
      <c r="T36" s="92">
        <v>36</v>
      </c>
      <c r="U36" s="25">
        <v>500</v>
      </c>
      <c r="V36" s="28"/>
      <c r="W36" s="40"/>
      <c r="X36" s="28"/>
      <c r="Y36" s="200">
        <v>180</v>
      </c>
      <c r="Z36" s="28"/>
      <c r="AA36" s="94"/>
    </row>
    <row r="37" spans="1:27" x14ac:dyDescent="0.3">
      <c r="A37" s="74" t="s">
        <v>117</v>
      </c>
      <c r="B37" s="28"/>
      <c r="C37" s="28"/>
      <c r="D37" s="14"/>
      <c r="E37" s="76"/>
      <c r="F37" s="76"/>
      <c r="G37" s="28"/>
      <c r="H37" s="28"/>
      <c r="I37" s="28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4"/>
      <c r="V37" s="28"/>
      <c r="W37" s="28"/>
      <c r="X37" s="28"/>
      <c r="Y37" s="68"/>
      <c r="Z37" s="28"/>
      <c r="AA37" s="28"/>
    </row>
    <row r="38" spans="1:27" ht="23.25" x14ac:dyDescent="0.35">
      <c r="A38" s="196" t="s">
        <v>54</v>
      </c>
      <c r="B38" s="168" t="s">
        <v>172</v>
      </c>
      <c r="C38" s="168" t="s">
        <v>173</v>
      </c>
      <c r="D38" s="85">
        <f t="shared" ref="D38:D45" si="1">H38/U38</f>
        <v>0.78800000000000003</v>
      </c>
      <c r="E38" s="96">
        <v>280</v>
      </c>
      <c r="F38" s="85">
        <f>E38/400</f>
        <v>0.7</v>
      </c>
      <c r="G38" s="28"/>
      <c r="H38" s="15">
        <f t="shared" ref="H38:H45" si="2">SUM(J38,L38,N38,P38,R38,T38)</f>
        <v>394</v>
      </c>
      <c r="I38" s="28"/>
      <c r="J38" s="114">
        <v>53</v>
      </c>
      <c r="K38" s="11"/>
      <c r="L38" s="89">
        <v>59</v>
      </c>
      <c r="M38" s="11"/>
      <c r="N38" s="89">
        <v>67</v>
      </c>
      <c r="O38" s="11"/>
      <c r="P38" s="89">
        <v>74</v>
      </c>
      <c r="Q38" s="11"/>
      <c r="R38" s="89">
        <v>80</v>
      </c>
      <c r="S38" s="11"/>
      <c r="T38" s="91">
        <v>61</v>
      </c>
      <c r="U38" s="25">
        <v>500</v>
      </c>
      <c r="V38" s="28"/>
      <c r="W38" s="40"/>
      <c r="X38" s="28"/>
      <c r="Y38" s="200">
        <v>280</v>
      </c>
      <c r="Z38" s="28"/>
      <c r="AA38" s="94"/>
    </row>
    <row r="39" spans="1:27" ht="23.25" x14ac:dyDescent="0.35">
      <c r="A39" s="196" t="s">
        <v>55</v>
      </c>
      <c r="B39" s="168" t="s">
        <v>110</v>
      </c>
      <c r="C39" s="168" t="s">
        <v>38</v>
      </c>
      <c r="D39" s="85">
        <f t="shared" si="1"/>
        <v>0.73599999999999999</v>
      </c>
      <c r="E39" s="96">
        <v>265</v>
      </c>
      <c r="F39" s="85">
        <f>E39/400</f>
        <v>0.66249999999999998</v>
      </c>
      <c r="G39" s="28"/>
      <c r="H39" s="15">
        <f t="shared" si="2"/>
        <v>368</v>
      </c>
      <c r="I39" s="28"/>
      <c r="J39" s="100">
        <v>73</v>
      </c>
      <c r="K39" s="11"/>
      <c r="L39" s="89">
        <v>66</v>
      </c>
      <c r="M39" s="11"/>
      <c r="N39" s="89">
        <v>69</v>
      </c>
      <c r="O39" s="11"/>
      <c r="P39" s="90">
        <v>50</v>
      </c>
      <c r="Q39" s="11"/>
      <c r="R39" s="89">
        <v>57</v>
      </c>
      <c r="S39" s="11"/>
      <c r="T39" s="91">
        <v>53</v>
      </c>
      <c r="U39" s="25">
        <v>500</v>
      </c>
      <c r="V39" s="28"/>
      <c r="W39" s="40"/>
      <c r="X39" s="28"/>
      <c r="Y39" s="200">
        <v>265</v>
      </c>
      <c r="Z39" s="28"/>
      <c r="AA39" s="94"/>
    </row>
    <row r="40" spans="1:27" x14ac:dyDescent="0.3">
      <c r="A40" s="83" t="s">
        <v>56</v>
      </c>
      <c r="B40" s="168" t="s">
        <v>213</v>
      </c>
      <c r="C40" s="168" t="s">
        <v>214</v>
      </c>
      <c r="D40" s="85">
        <f t="shared" si="1"/>
        <v>0.63400000000000001</v>
      </c>
      <c r="E40" s="96">
        <v>253</v>
      </c>
      <c r="F40" s="85">
        <f>E40/400</f>
        <v>0.63249999999999995</v>
      </c>
      <c r="G40" s="28"/>
      <c r="H40" s="15">
        <f t="shared" si="2"/>
        <v>317</v>
      </c>
      <c r="I40" s="28"/>
      <c r="J40" s="114">
        <v>32</v>
      </c>
      <c r="K40" s="11"/>
      <c r="L40" s="89">
        <v>50</v>
      </c>
      <c r="M40" s="11"/>
      <c r="N40" s="89">
        <v>61</v>
      </c>
      <c r="O40" s="11"/>
      <c r="P40" s="89">
        <v>72</v>
      </c>
      <c r="Q40" s="11"/>
      <c r="R40" s="89">
        <v>70</v>
      </c>
      <c r="S40" s="11"/>
      <c r="T40" s="91">
        <v>32</v>
      </c>
      <c r="U40" s="25">
        <v>500</v>
      </c>
      <c r="V40" s="28"/>
      <c r="W40" s="40"/>
      <c r="X40" s="28"/>
      <c r="Y40" s="200">
        <v>253</v>
      </c>
      <c r="Z40" s="28"/>
      <c r="AA40" s="94"/>
    </row>
    <row r="41" spans="1:27" x14ac:dyDescent="0.3">
      <c r="A41" s="83" t="s">
        <v>57</v>
      </c>
      <c r="B41" s="168" t="s">
        <v>93</v>
      </c>
      <c r="C41" s="168" t="s">
        <v>37</v>
      </c>
      <c r="D41" s="85">
        <f t="shared" si="1"/>
        <v>0.71</v>
      </c>
      <c r="E41" s="96">
        <v>250</v>
      </c>
      <c r="F41" s="85">
        <f>E41/400</f>
        <v>0.625</v>
      </c>
      <c r="G41" s="28"/>
      <c r="H41" s="15">
        <f t="shared" si="2"/>
        <v>355</v>
      </c>
      <c r="I41" s="28"/>
      <c r="J41" s="100">
        <v>66</v>
      </c>
      <c r="K41" s="11"/>
      <c r="L41" s="90">
        <v>54</v>
      </c>
      <c r="M41" s="11"/>
      <c r="N41" s="89">
        <v>56</v>
      </c>
      <c r="O41" s="11"/>
      <c r="P41" s="89">
        <v>64</v>
      </c>
      <c r="Q41" s="11"/>
      <c r="R41" s="89">
        <v>64</v>
      </c>
      <c r="S41" s="11"/>
      <c r="T41" s="91">
        <v>51</v>
      </c>
      <c r="U41" s="25">
        <v>500</v>
      </c>
      <c r="V41" s="28"/>
      <c r="W41" s="40"/>
      <c r="X41" s="28"/>
      <c r="Y41" s="200">
        <v>250</v>
      </c>
      <c r="Z41" s="28"/>
      <c r="AA41" s="94"/>
    </row>
    <row r="42" spans="1:27" x14ac:dyDescent="0.3">
      <c r="A42" s="83" t="s">
        <v>58</v>
      </c>
      <c r="B42" s="168" t="s">
        <v>145</v>
      </c>
      <c r="C42" s="168" t="s">
        <v>103</v>
      </c>
      <c r="D42" s="85">
        <f t="shared" si="1"/>
        <v>0.65800000000000003</v>
      </c>
      <c r="E42" s="96">
        <v>249</v>
      </c>
      <c r="F42" s="85">
        <f>E42/400</f>
        <v>0.62250000000000005</v>
      </c>
      <c r="G42" s="28"/>
      <c r="H42" s="15">
        <f t="shared" si="2"/>
        <v>329</v>
      </c>
      <c r="I42" s="28"/>
      <c r="J42" s="100">
        <v>55</v>
      </c>
      <c r="K42" s="11"/>
      <c r="L42" s="89">
        <v>56</v>
      </c>
      <c r="M42" s="11"/>
      <c r="N42" s="89">
        <v>69</v>
      </c>
      <c r="O42" s="11"/>
      <c r="P42" s="89">
        <v>69</v>
      </c>
      <c r="Q42" s="11"/>
      <c r="R42" s="90">
        <v>26</v>
      </c>
      <c r="S42" s="11"/>
      <c r="T42" s="91">
        <v>54</v>
      </c>
      <c r="U42" s="25">
        <v>500</v>
      </c>
      <c r="V42" s="28"/>
      <c r="W42" s="40"/>
      <c r="X42" s="28"/>
      <c r="Y42" s="200">
        <v>249</v>
      </c>
      <c r="Z42" s="28"/>
      <c r="AA42" s="94"/>
    </row>
    <row r="43" spans="1:27" hidden="1" x14ac:dyDescent="0.3">
      <c r="A43" s="83" t="s">
        <v>60</v>
      </c>
      <c r="B43" s="168" t="s">
        <v>216</v>
      </c>
      <c r="C43" s="168" t="s">
        <v>177</v>
      </c>
      <c r="D43" s="85">
        <f t="shared" si="1"/>
        <v>0.53333333333333333</v>
      </c>
      <c r="E43" s="96">
        <v>114</v>
      </c>
      <c r="F43" s="85">
        <f>E43/400</f>
        <v>0.28499999999999998</v>
      </c>
      <c r="G43" s="28"/>
      <c r="H43" s="15">
        <f t="shared" si="2"/>
        <v>160</v>
      </c>
      <c r="I43" s="28"/>
      <c r="J43" s="100">
        <v>50</v>
      </c>
      <c r="K43" s="11"/>
      <c r="L43" s="91"/>
      <c r="M43" s="11"/>
      <c r="N43" s="89">
        <v>64</v>
      </c>
      <c r="O43" s="11"/>
      <c r="P43" s="91">
        <v>46</v>
      </c>
      <c r="Q43" s="11"/>
      <c r="R43" s="91"/>
      <c r="S43" s="11"/>
      <c r="T43" s="91"/>
      <c r="U43" s="25">
        <v>300</v>
      </c>
      <c r="V43" s="28"/>
      <c r="W43" s="40"/>
      <c r="X43" s="28"/>
      <c r="Y43" s="200"/>
      <c r="Z43" s="28"/>
      <c r="AA43" s="94"/>
    </row>
    <row r="44" spans="1:27" x14ac:dyDescent="0.3">
      <c r="A44" s="83" t="s">
        <v>61</v>
      </c>
      <c r="B44" s="168" t="s">
        <v>92</v>
      </c>
      <c r="C44" s="168" t="s">
        <v>41</v>
      </c>
      <c r="D44" s="85">
        <f t="shared" si="1"/>
        <v>0.625</v>
      </c>
      <c r="E44" s="96">
        <v>209</v>
      </c>
      <c r="F44" s="85">
        <f>E44/400</f>
        <v>0.52249999999999996</v>
      </c>
      <c r="G44" s="28"/>
      <c r="H44" s="15">
        <f t="shared" si="2"/>
        <v>250</v>
      </c>
      <c r="I44" s="28"/>
      <c r="J44" s="100">
        <v>42</v>
      </c>
      <c r="K44" s="11"/>
      <c r="L44" s="89">
        <v>44</v>
      </c>
      <c r="M44" s="11"/>
      <c r="N44" s="89">
        <v>76</v>
      </c>
      <c r="O44" s="11"/>
      <c r="P44" s="89">
        <v>47</v>
      </c>
      <c r="Q44" s="11"/>
      <c r="R44" s="188" t="s">
        <v>281</v>
      </c>
      <c r="S44" s="11"/>
      <c r="T44" s="91">
        <v>41</v>
      </c>
      <c r="U44" s="25">
        <v>400</v>
      </c>
      <c r="V44" s="28"/>
      <c r="W44" s="40"/>
      <c r="X44" s="28"/>
      <c r="Y44" s="200">
        <v>209</v>
      </c>
      <c r="Z44" s="28"/>
      <c r="AA44" s="94"/>
    </row>
    <row r="45" spans="1:27" x14ac:dyDescent="0.3">
      <c r="A45" s="83" t="s">
        <v>62</v>
      </c>
      <c r="B45" s="168" t="s">
        <v>215</v>
      </c>
      <c r="C45" s="168" t="s">
        <v>214</v>
      </c>
      <c r="D45" s="85">
        <f t="shared" si="1"/>
        <v>0.48399999999999999</v>
      </c>
      <c r="E45" s="96">
        <v>180</v>
      </c>
      <c r="F45" s="85">
        <f>E45/400</f>
        <v>0.45</v>
      </c>
      <c r="G45" s="28"/>
      <c r="H45" s="15">
        <f t="shared" si="2"/>
        <v>242</v>
      </c>
      <c r="I45" s="28"/>
      <c r="J45" s="114">
        <v>26</v>
      </c>
      <c r="K45" s="11"/>
      <c r="L45" s="89">
        <v>34</v>
      </c>
      <c r="M45" s="11"/>
      <c r="N45" s="89">
        <v>39</v>
      </c>
      <c r="O45" s="11"/>
      <c r="P45" s="89">
        <v>50</v>
      </c>
      <c r="Q45" s="11"/>
      <c r="R45" s="89">
        <v>57</v>
      </c>
      <c r="S45" s="11"/>
      <c r="T45" s="91">
        <v>36</v>
      </c>
      <c r="U45" s="25">
        <v>500</v>
      </c>
      <c r="V45" s="28"/>
      <c r="W45" s="40"/>
      <c r="X45" s="28"/>
      <c r="Y45" s="200">
        <v>180</v>
      </c>
      <c r="Z45" s="28"/>
      <c r="AA45" s="94"/>
    </row>
    <row r="46" spans="1:27" x14ac:dyDescent="0.3">
      <c r="A46" s="45"/>
      <c r="B46" s="28"/>
      <c r="C46" s="28"/>
      <c r="D46" s="28"/>
      <c r="E46" s="28"/>
      <c r="F46" s="28"/>
      <c r="G46" s="28"/>
      <c r="H46" s="11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1"/>
      <c r="U46" s="28"/>
      <c r="V46" s="28"/>
      <c r="W46" s="28"/>
      <c r="X46" s="28"/>
      <c r="Y46" s="28"/>
      <c r="Z46" s="28"/>
      <c r="AA46" s="28"/>
    </row>
    <row r="47" spans="1:27" x14ac:dyDescent="0.3">
      <c r="A47" s="59"/>
      <c r="B47" s="31"/>
      <c r="C47" s="31"/>
      <c r="D47" s="31"/>
      <c r="E47" s="31"/>
      <c r="F47" s="31"/>
      <c r="G47" s="31"/>
      <c r="H47" s="2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1"/>
      <c r="U47" s="31"/>
      <c r="V47" s="31"/>
    </row>
    <row r="48" spans="1:27" x14ac:dyDescent="0.3">
      <c r="A48" s="45"/>
      <c r="B48" s="28"/>
      <c r="C48" s="28"/>
      <c r="D48" s="28"/>
      <c r="E48" s="28"/>
      <c r="F48" s="28"/>
      <c r="G48" s="28"/>
      <c r="H48" s="1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11"/>
      <c r="U48" s="28"/>
      <c r="V48" s="28"/>
      <c r="W48" s="28"/>
      <c r="X48" s="28"/>
      <c r="Y48" s="28"/>
      <c r="Z48" s="28"/>
      <c r="AA48" s="28"/>
    </row>
    <row r="49" spans="1:31" ht="33.75" customHeight="1" x14ac:dyDescent="0.5">
      <c r="A49" s="177" t="s">
        <v>274</v>
      </c>
      <c r="B49" s="177"/>
      <c r="C49" s="177"/>
      <c r="D49" s="185" t="s">
        <v>194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58"/>
      <c r="V49" s="58"/>
      <c r="W49" s="58"/>
      <c r="X49" s="58"/>
      <c r="Y49" s="58"/>
      <c r="Z49" s="58"/>
      <c r="AA49" s="58"/>
    </row>
    <row r="50" spans="1:31" x14ac:dyDescent="0.3">
      <c r="D50" s="18" t="s">
        <v>118</v>
      </c>
      <c r="E50" s="18" t="s">
        <v>276</v>
      </c>
      <c r="F50" s="18" t="s">
        <v>276</v>
      </c>
      <c r="G50" s="52"/>
      <c r="H50" s="61" t="s">
        <v>120</v>
      </c>
      <c r="I50" s="52"/>
      <c r="J50" s="18" t="s">
        <v>3</v>
      </c>
      <c r="K50" s="52"/>
      <c r="L50" s="18" t="s">
        <v>4</v>
      </c>
      <c r="M50" s="52"/>
      <c r="N50" s="18" t="s">
        <v>5</v>
      </c>
      <c r="O50" s="52"/>
      <c r="P50" s="18" t="s">
        <v>7</v>
      </c>
      <c r="Q50" s="52"/>
      <c r="R50" s="18" t="s">
        <v>8</v>
      </c>
      <c r="S50" s="52"/>
      <c r="T50" s="18" t="s">
        <v>71</v>
      </c>
      <c r="V50" s="28"/>
      <c r="W50" s="40"/>
      <c r="X50" s="28"/>
      <c r="Y50" s="155" t="s">
        <v>278</v>
      </c>
      <c r="Z50" s="52"/>
      <c r="AA50" s="155"/>
    </row>
    <row r="51" spans="1:31" ht="19.5" thickBot="1" x14ac:dyDescent="0.35">
      <c r="A51" s="17"/>
      <c r="B51" s="33"/>
      <c r="C51" s="33"/>
      <c r="D51" s="7" t="s">
        <v>9</v>
      </c>
      <c r="E51" s="7" t="s">
        <v>261</v>
      </c>
      <c r="F51" s="7" t="s">
        <v>9</v>
      </c>
      <c r="G51" s="52"/>
      <c r="H51" s="61" t="s">
        <v>119</v>
      </c>
      <c r="I51" s="52"/>
      <c r="J51" s="7" t="s">
        <v>0</v>
      </c>
      <c r="K51" s="52"/>
      <c r="L51" s="7" t="s">
        <v>1</v>
      </c>
      <c r="M51" s="52"/>
      <c r="N51" s="7" t="s">
        <v>2</v>
      </c>
      <c r="O51" s="52"/>
      <c r="P51" s="7" t="s">
        <v>2</v>
      </c>
      <c r="Q51" s="52"/>
      <c r="R51" s="7" t="s">
        <v>1</v>
      </c>
      <c r="S51" s="52"/>
      <c r="T51" s="7" t="s">
        <v>0</v>
      </c>
      <c r="V51" s="28"/>
      <c r="W51" s="40"/>
      <c r="X51" s="28"/>
      <c r="Y51" s="157" t="s">
        <v>279</v>
      </c>
      <c r="Z51" s="52"/>
      <c r="AA51" s="157" t="s">
        <v>13</v>
      </c>
    </row>
    <row r="52" spans="1:31" ht="19.5" thickTop="1" x14ac:dyDescent="0.3">
      <c r="A52" s="74" t="s">
        <v>167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11"/>
      <c r="U52" s="28"/>
      <c r="V52" s="28"/>
      <c r="W52" s="28"/>
      <c r="X52" s="28"/>
      <c r="Y52" s="28"/>
      <c r="Z52" s="28"/>
      <c r="AA52" s="28"/>
    </row>
    <row r="53" spans="1:31" x14ac:dyDescent="0.3">
      <c r="A53" s="83" t="s">
        <v>54</v>
      </c>
      <c r="B53" s="159" t="s">
        <v>270</v>
      </c>
      <c r="C53" s="159"/>
      <c r="D53" s="85"/>
      <c r="E53" s="96"/>
      <c r="F53" s="85"/>
      <c r="G53" s="28"/>
      <c r="H53" s="26"/>
      <c r="I53" s="28"/>
      <c r="J53" s="89"/>
      <c r="K53" s="28"/>
      <c r="L53" s="89"/>
      <c r="M53" s="28"/>
      <c r="N53" s="101"/>
      <c r="O53" s="28"/>
      <c r="P53" s="91"/>
      <c r="Q53" s="28"/>
      <c r="R53" s="91"/>
      <c r="S53" s="28"/>
      <c r="T53" s="92"/>
      <c r="U53" s="47"/>
      <c r="V53" s="28"/>
      <c r="W53" s="40"/>
      <c r="X53" s="28"/>
      <c r="Y53" s="94"/>
      <c r="Z53" s="28"/>
      <c r="AA53" s="94"/>
    </row>
    <row r="54" spans="1:31" x14ac:dyDescent="0.3">
      <c r="A54" s="83" t="s">
        <v>55</v>
      </c>
      <c r="B54" s="159" t="s">
        <v>270</v>
      </c>
      <c r="C54" s="159"/>
      <c r="D54" s="85"/>
      <c r="E54" s="96"/>
      <c r="F54" s="85"/>
      <c r="G54" s="28"/>
      <c r="H54" s="26"/>
      <c r="I54" s="28"/>
      <c r="J54" s="91"/>
      <c r="K54" s="28"/>
      <c r="L54" s="91"/>
      <c r="M54" s="28"/>
      <c r="N54" s="101"/>
      <c r="O54" s="28"/>
      <c r="P54" s="91"/>
      <c r="Q54" s="28"/>
      <c r="R54" s="91"/>
      <c r="S54" s="28"/>
      <c r="T54" s="92"/>
      <c r="U54" s="47"/>
      <c r="V54" s="28"/>
      <c r="W54" s="40"/>
      <c r="X54" s="28"/>
      <c r="Y54" s="94"/>
      <c r="Z54" s="28"/>
      <c r="AA54" s="94"/>
    </row>
    <row r="55" spans="1:31" x14ac:dyDescent="0.3">
      <c r="A55" s="74" t="s">
        <v>116</v>
      </c>
      <c r="B55" s="28"/>
      <c r="C55" s="28"/>
      <c r="D55" s="49"/>
      <c r="E55" s="69"/>
      <c r="F55" s="49"/>
      <c r="G55" s="28"/>
      <c r="H55" s="2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11"/>
      <c r="U55" s="14"/>
      <c r="V55" s="28"/>
      <c r="W55" s="28"/>
      <c r="X55" s="28"/>
      <c r="Y55" s="28"/>
      <c r="Z55" s="28"/>
      <c r="AA55" s="28"/>
    </row>
    <row r="56" spans="1:31" s="31" customFormat="1" ht="18" customHeight="1" x14ac:dyDescent="0.3">
      <c r="A56" s="166" t="s">
        <v>54</v>
      </c>
      <c r="B56" s="159" t="s">
        <v>270</v>
      </c>
      <c r="C56" s="159"/>
      <c r="D56" s="85"/>
      <c r="E56" s="96"/>
      <c r="F56" s="85"/>
      <c r="G56" s="14"/>
      <c r="H56" s="26"/>
      <c r="I56" s="11"/>
      <c r="J56" s="91"/>
      <c r="K56" s="11"/>
      <c r="L56" s="92"/>
      <c r="M56" s="11"/>
      <c r="N56" s="91"/>
      <c r="O56" s="11"/>
      <c r="P56" s="91"/>
      <c r="Q56" s="11"/>
      <c r="R56" s="91"/>
      <c r="S56" s="11"/>
      <c r="T56" s="92"/>
      <c r="U56" s="47"/>
      <c r="V56" s="28"/>
      <c r="W56" s="40"/>
      <c r="X56" s="28"/>
      <c r="Y56" s="94"/>
      <c r="Z56" s="28"/>
      <c r="AA56" s="94"/>
    </row>
    <row r="57" spans="1:31" s="31" customFormat="1" ht="18" customHeight="1" x14ac:dyDescent="0.3">
      <c r="A57" s="166" t="s">
        <v>55</v>
      </c>
      <c r="B57" s="159" t="s">
        <v>270</v>
      </c>
      <c r="C57" s="159"/>
      <c r="D57" s="85"/>
      <c r="E57" s="96"/>
      <c r="F57" s="85"/>
      <c r="G57" s="14"/>
      <c r="H57" s="26"/>
      <c r="I57" s="11"/>
      <c r="J57" s="91"/>
      <c r="K57" s="11"/>
      <c r="L57" s="92"/>
      <c r="M57" s="11"/>
      <c r="N57" s="91"/>
      <c r="O57" s="11"/>
      <c r="P57" s="91"/>
      <c r="Q57" s="11"/>
      <c r="R57" s="91"/>
      <c r="S57" s="11"/>
      <c r="T57" s="92"/>
      <c r="U57" s="47"/>
      <c r="V57" s="29"/>
      <c r="W57" s="40"/>
      <c r="X57" s="28"/>
      <c r="Y57" s="94"/>
      <c r="Z57" s="28"/>
      <c r="AA57" s="94"/>
    </row>
    <row r="58" spans="1:31" s="31" customFormat="1" ht="18" customHeight="1" x14ac:dyDescent="0.3">
      <c r="A58" s="74" t="s">
        <v>117</v>
      </c>
      <c r="B58" s="65"/>
      <c r="C58" s="64"/>
      <c r="D58" s="49"/>
      <c r="E58" s="69"/>
      <c r="F58" s="49"/>
      <c r="G58" s="14"/>
      <c r="H58" s="2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3"/>
      <c r="V58" s="29"/>
      <c r="W58" s="29"/>
      <c r="X58" s="29"/>
      <c r="Y58" s="29"/>
      <c r="Z58" s="29"/>
      <c r="AA58" s="29"/>
    </row>
    <row r="59" spans="1:31" s="31" customFormat="1" ht="18" customHeight="1" x14ac:dyDescent="0.35">
      <c r="A59" s="210" t="s">
        <v>54</v>
      </c>
      <c r="B59" s="159" t="s">
        <v>110</v>
      </c>
      <c r="C59" s="159" t="s">
        <v>38</v>
      </c>
      <c r="D59" s="85">
        <f>H59/U59</f>
        <v>0.90700000000000003</v>
      </c>
      <c r="E59" s="96">
        <v>623</v>
      </c>
      <c r="F59" s="85">
        <f>E59/800</f>
        <v>0.77875000000000005</v>
      </c>
      <c r="G59" s="28"/>
      <c r="H59" s="26">
        <f>SUM(J59,L59,N59,P59,R59,T59)</f>
        <v>907</v>
      </c>
      <c r="I59" s="28"/>
      <c r="J59" s="89">
        <v>162</v>
      </c>
      <c r="K59" s="28"/>
      <c r="L59" s="89">
        <v>158</v>
      </c>
      <c r="M59" s="28"/>
      <c r="N59" s="89">
        <v>157</v>
      </c>
      <c r="O59" s="28"/>
      <c r="P59" s="90">
        <v>137</v>
      </c>
      <c r="Q59" s="28"/>
      <c r="R59" s="91">
        <v>146</v>
      </c>
      <c r="S59" s="28"/>
      <c r="T59" s="100">
        <v>147</v>
      </c>
      <c r="U59" s="47">
        <v>1000</v>
      </c>
      <c r="V59" s="29"/>
      <c r="W59" s="40"/>
      <c r="X59" s="28"/>
      <c r="Y59" s="200">
        <v>624</v>
      </c>
      <c r="Z59" s="28"/>
      <c r="AA59" s="94"/>
    </row>
    <row r="60" spans="1:31" s="31" customFormat="1" ht="18" customHeight="1" x14ac:dyDescent="0.35">
      <c r="A60" s="210" t="s">
        <v>55</v>
      </c>
      <c r="B60" s="159" t="s">
        <v>93</v>
      </c>
      <c r="C60" s="159" t="s">
        <v>37</v>
      </c>
      <c r="D60" s="85">
        <f>H60/U60</f>
        <v>0.83199999999999996</v>
      </c>
      <c r="E60" s="96">
        <v>581</v>
      </c>
      <c r="F60" s="85">
        <f t="shared" ref="F60:F61" si="3">E60/800</f>
        <v>0.72624999999999995</v>
      </c>
      <c r="G60" s="28"/>
      <c r="H60" s="26">
        <f>SUM(J60,L60,N60,P60,R60,T60)</f>
        <v>832</v>
      </c>
      <c r="I60" s="28"/>
      <c r="J60" s="89">
        <v>152</v>
      </c>
      <c r="K60" s="28"/>
      <c r="L60" s="89">
        <v>143</v>
      </c>
      <c r="M60" s="28"/>
      <c r="N60" s="90">
        <v>119</v>
      </c>
      <c r="O60" s="28"/>
      <c r="P60" s="89">
        <v>140</v>
      </c>
      <c r="Q60" s="28"/>
      <c r="R60" s="89">
        <v>146</v>
      </c>
      <c r="S60" s="28"/>
      <c r="T60" s="92">
        <v>132</v>
      </c>
      <c r="U60" s="47">
        <v>1000</v>
      </c>
      <c r="V60" s="29"/>
      <c r="W60" s="40"/>
      <c r="X60" s="28"/>
      <c r="Y60" s="200">
        <v>581</v>
      </c>
      <c r="Z60" s="28"/>
      <c r="AA60" s="94"/>
      <c r="AE60" s="171"/>
    </row>
    <row r="61" spans="1:31" s="31" customFormat="1" ht="18" customHeight="1" x14ac:dyDescent="0.3">
      <c r="A61" s="166" t="s">
        <v>56</v>
      </c>
      <c r="B61" s="159" t="s">
        <v>92</v>
      </c>
      <c r="C61" s="159" t="s">
        <v>41</v>
      </c>
      <c r="D61" s="85">
        <f>H61/U61</f>
        <v>0.78874999999999995</v>
      </c>
      <c r="E61" s="96">
        <v>501</v>
      </c>
      <c r="F61" s="85">
        <f t="shared" si="3"/>
        <v>0.62624999999999997</v>
      </c>
      <c r="G61" s="14"/>
      <c r="H61" s="26">
        <f>SUM(J61,L61,N61,P61,R61,T61)</f>
        <v>631</v>
      </c>
      <c r="I61" s="11"/>
      <c r="J61" s="90">
        <v>116</v>
      </c>
      <c r="K61" s="11"/>
      <c r="L61" s="100">
        <v>116</v>
      </c>
      <c r="M61" s="11"/>
      <c r="N61" s="89">
        <v>150</v>
      </c>
      <c r="O61" s="11"/>
      <c r="P61" s="89">
        <v>119</v>
      </c>
      <c r="Q61" s="11"/>
      <c r="R61" s="188" t="s">
        <v>281</v>
      </c>
      <c r="S61" s="11"/>
      <c r="T61" s="100">
        <v>130</v>
      </c>
      <c r="U61" s="47">
        <v>800</v>
      </c>
      <c r="V61" s="28"/>
      <c r="W61" s="40"/>
      <c r="X61" s="28"/>
      <c r="Y61" s="200">
        <v>515</v>
      </c>
      <c r="Z61" s="28"/>
      <c r="AA61" s="94"/>
    </row>
    <row r="62" spans="1:31" x14ac:dyDescent="0.3">
      <c r="A62" s="4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1"/>
      <c r="U62" s="14"/>
      <c r="V62" s="28"/>
      <c r="W62" s="28"/>
      <c r="X62" s="28"/>
      <c r="Y62" s="28"/>
      <c r="Z62" s="28"/>
      <c r="AA62" s="28"/>
    </row>
    <row r="63" spans="1:31" x14ac:dyDescent="0.3">
      <c r="A63" s="59"/>
      <c r="B63" s="31"/>
      <c r="C63" s="31"/>
      <c r="D63" s="31"/>
      <c r="E63" s="31"/>
      <c r="F63" s="31"/>
      <c r="G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21"/>
      <c r="U63" s="31"/>
      <c r="V63" s="31"/>
    </row>
    <row r="64" spans="1:31" x14ac:dyDescent="0.3">
      <c r="A64" s="45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1"/>
      <c r="U64" s="28"/>
      <c r="V64" s="28"/>
      <c r="W64" s="28"/>
      <c r="X64" s="28"/>
      <c r="Y64" s="28"/>
      <c r="Z64" s="28"/>
      <c r="AA64" s="28"/>
    </row>
    <row r="65" spans="1:27" ht="33.75" customHeight="1" x14ac:dyDescent="0.5">
      <c r="A65" s="182" t="s">
        <v>274</v>
      </c>
      <c r="B65" s="182"/>
      <c r="C65" s="182"/>
      <c r="D65" s="181" t="s">
        <v>195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60"/>
      <c r="V65" s="60"/>
      <c r="W65" s="60"/>
      <c r="X65" s="60"/>
      <c r="Y65" s="60"/>
      <c r="Z65" s="60"/>
      <c r="AA65" s="60"/>
    </row>
    <row r="66" spans="1:27" x14ac:dyDescent="0.3">
      <c r="D66" s="18" t="s">
        <v>10</v>
      </c>
      <c r="E66" s="18" t="s">
        <v>276</v>
      </c>
      <c r="F66" s="18" t="s">
        <v>276</v>
      </c>
      <c r="G66" s="52"/>
      <c r="H66" s="61" t="s">
        <v>120</v>
      </c>
      <c r="I66" s="52"/>
      <c r="J66" s="18" t="s">
        <v>3</v>
      </c>
      <c r="K66" s="52"/>
      <c r="L66" s="18" t="s">
        <v>4</v>
      </c>
      <c r="M66" s="52"/>
      <c r="N66" s="18" t="s">
        <v>5</v>
      </c>
      <c r="O66" s="52"/>
      <c r="P66" s="18" t="s">
        <v>7</v>
      </c>
      <c r="Q66" s="52"/>
      <c r="R66" s="18" t="s">
        <v>8</v>
      </c>
      <c r="S66" s="52"/>
      <c r="T66" s="18" t="s">
        <v>71</v>
      </c>
      <c r="V66" s="28"/>
      <c r="W66" s="40"/>
      <c r="X66" s="28"/>
      <c r="Y66" s="155" t="s">
        <v>278</v>
      </c>
      <c r="Z66" s="52"/>
      <c r="AA66" s="155"/>
    </row>
    <row r="67" spans="1:27" ht="19.5" thickBot="1" x14ac:dyDescent="0.35">
      <c r="A67" s="17"/>
      <c r="B67" s="33"/>
      <c r="C67" s="33"/>
      <c r="D67" s="7" t="s">
        <v>9</v>
      </c>
      <c r="E67" s="7" t="s">
        <v>261</v>
      </c>
      <c r="F67" s="7" t="s">
        <v>9</v>
      </c>
      <c r="G67" s="52"/>
      <c r="H67" s="61" t="s">
        <v>121</v>
      </c>
      <c r="I67" s="52"/>
      <c r="J67" s="7" t="s">
        <v>0</v>
      </c>
      <c r="K67" s="52"/>
      <c r="L67" s="7" t="s">
        <v>1</v>
      </c>
      <c r="M67" s="52"/>
      <c r="N67" s="7" t="s">
        <v>2</v>
      </c>
      <c r="O67" s="52"/>
      <c r="P67" s="7" t="s">
        <v>2</v>
      </c>
      <c r="Q67" s="52"/>
      <c r="R67" s="7" t="s">
        <v>1</v>
      </c>
      <c r="S67" s="52"/>
      <c r="T67" s="7" t="s">
        <v>0</v>
      </c>
      <c r="V67" s="28"/>
      <c r="W67" s="40"/>
      <c r="X67" s="28"/>
      <c r="Y67" s="157" t="s">
        <v>15</v>
      </c>
      <c r="Z67" s="52"/>
      <c r="AA67" s="157" t="s">
        <v>13</v>
      </c>
    </row>
    <row r="68" spans="1:27" ht="19.5" thickTop="1" x14ac:dyDescent="0.3">
      <c r="A68" s="74" t="s">
        <v>167</v>
      </c>
      <c r="B68" s="28"/>
      <c r="C68" s="2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28"/>
      <c r="W68" s="28"/>
      <c r="X68" s="28"/>
      <c r="Y68" s="28"/>
      <c r="Z68" s="28"/>
      <c r="AA68" s="28"/>
    </row>
    <row r="69" spans="1:27" ht="23.25" x14ac:dyDescent="0.35">
      <c r="A69" s="196" t="s">
        <v>54</v>
      </c>
      <c r="B69" s="95" t="s">
        <v>168</v>
      </c>
      <c r="C69" s="95" t="s">
        <v>125</v>
      </c>
      <c r="D69" s="85">
        <f>H69/U69</f>
        <v>0.96799999999999997</v>
      </c>
      <c r="E69" s="96">
        <v>254</v>
      </c>
      <c r="F69" s="85">
        <f>E69/300</f>
        <v>0.84666666666666668</v>
      </c>
      <c r="G69" s="52"/>
      <c r="H69" s="15">
        <f>SUM(J69,L69,N69, P69,R69,T69)</f>
        <v>363</v>
      </c>
      <c r="I69" s="52"/>
      <c r="J69" s="89">
        <v>60</v>
      </c>
      <c r="K69" s="11"/>
      <c r="L69" s="90">
        <v>49</v>
      </c>
      <c r="M69" s="11"/>
      <c r="N69" s="89">
        <v>69</v>
      </c>
      <c r="O69" s="11"/>
      <c r="P69" s="89">
        <v>62</v>
      </c>
      <c r="Q69" s="11"/>
      <c r="R69" s="89">
        <v>63</v>
      </c>
      <c r="S69" s="11"/>
      <c r="T69" s="91">
        <v>60</v>
      </c>
      <c r="U69" s="12">
        <v>375</v>
      </c>
      <c r="V69" s="28"/>
      <c r="W69" s="40"/>
      <c r="X69" s="28"/>
      <c r="Y69" s="200">
        <v>254</v>
      </c>
      <c r="Z69" s="28"/>
      <c r="AA69" s="94"/>
    </row>
    <row r="70" spans="1:27" x14ac:dyDescent="0.3">
      <c r="A70" s="74" t="s">
        <v>116</v>
      </c>
      <c r="B70" s="28"/>
      <c r="C70" s="28"/>
      <c r="D70" s="28"/>
      <c r="E70" s="28"/>
      <c r="F70" s="4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11"/>
      <c r="U70" s="28"/>
      <c r="V70" s="28"/>
      <c r="W70" s="28"/>
      <c r="X70" s="28"/>
      <c r="Y70" s="68"/>
      <c r="Z70" s="28"/>
      <c r="AA70" s="28"/>
    </row>
    <row r="71" spans="1:27" ht="18" customHeight="1" x14ac:dyDescent="0.35">
      <c r="A71" s="211" t="s">
        <v>54</v>
      </c>
      <c r="B71" s="84" t="s">
        <v>124</v>
      </c>
      <c r="C71" s="84" t="s">
        <v>132</v>
      </c>
      <c r="D71" s="85">
        <f>H71/U71</f>
        <v>1.0720000000000001</v>
      </c>
      <c r="E71" s="96">
        <v>272</v>
      </c>
      <c r="F71" s="85">
        <f>E71/300</f>
        <v>0.90666666666666662</v>
      </c>
      <c r="G71" s="14"/>
      <c r="H71" s="15">
        <f>SUM(J71,L71,N71, P71,R71,T71)</f>
        <v>402</v>
      </c>
      <c r="I71" s="14"/>
      <c r="J71" s="114">
        <v>60</v>
      </c>
      <c r="K71" s="11"/>
      <c r="L71" s="89">
        <v>69</v>
      </c>
      <c r="M71" s="11"/>
      <c r="N71" s="89">
        <v>67</v>
      </c>
      <c r="O71" s="11"/>
      <c r="P71" s="89">
        <v>71</v>
      </c>
      <c r="Q71" s="11"/>
      <c r="R71" s="91">
        <v>65</v>
      </c>
      <c r="S71" s="11"/>
      <c r="T71" s="100">
        <v>70</v>
      </c>
      <c r="U71" s="12">
        <v>375</v>
      </c>
      <c r="V71" s="11"/>
      <c r="W71" s="40"/>
      <c r="X71" s="28"/>
      <c r="Y71" s="200">
        <v>277</v>
      </c>
      <c r="Z71" s="28"/>
      <c r="AA71" s="94"/>
    </row>
    <row r="72" spans="1:27" ht="18" customHeight="1" x14ac:dyDescent="0.35">
      <c r="A72" s="211" t="s">
        <v>55</v>
      </c>
      <c r="B72" s="84" t="s">
        <v>229</v>
      </c>
      <c r="C72" s="84" t="s">
        <v>228</v>
      </c>
      <c r="D72" s="85">
        <f>H72/U72</f>
        <v>1.0666666666666667</v>
      </c>
      <c r="E72" s="96">
        <v>254</v>
      </c>
      <c r="F72" s="85">
        <f>E72/300</f>
        <v>0.84666666666666668</v>
      </c>
      <c r="G72" s="14"/>
      <c r="H72" s="15">
        <f>SUM(J72,L72,N72, P72,R72,T72)</f>
        <v>320</v>
      </c>
      <c r="I72" s="14"/>
      <c r="J72" s="114">
        <v>57</v>
      </c>
      <c r="K72" s="11"/>
      <c r="L72" s="89">
        <v>64</v>
      </c>
      <c r="M72" s="11"/>
      <c r="N72" s="89">
        <v>67</v>
      </c>
      <c r="O72" s="11"/>
      <c r="P72" s="89">
        <v>66</v>
      </c>
      <c r="Q72" s="11"/>
      <c r="R72" s="188" t="s">
        <v>281</v>
      </c>
      <c r="S72" s="11"/>
      <c r="T72" s="100">
        <v>66</v>
      </c>
      <c r="U72" s="12">
        <v>300</v>
      </c>
      <c r="V72" s="11"/>
      <c r="W72" s="40"/>
      <c r="X72" s="28"/>
      <c r="Y72" s="200">
        <v>263</v>
      </c>
      <c r="Z72" s="28"/>
      <c r="AA72" s="94"/>
    </row>
    <row r="73" spans="1:27" ht="18" customHeight="1" x14ac:dyDescent="0.3">
      <c r="A73" s="167" t="s">
        <v>56</v>
      </c>
      <c r="B73" s="84" t="s">
        <v>268</v>
      </c>
      <c r="C73" s="84" t="s">
        <v>227</v>
      </c>
      <c r="D73" s="85">
        <f>H73/U73</f>
        <v>1.0766666666666667</v>
      </c>
      <c r="E73" s="96">
        <v>258</v>
      </c>
      <c r="F73" s="85">
        <f>E73/300</f>
        <v>0.86</v>
      </c>
      <c r="G73" s="14"/>
      <c r="H73" s="15">
        <f>SUM(J73,L73,N73, P73,R73,T73)</f>
        <v>323</v>
      </c>
      <c r="I73" s="14"/>
      <c r="J73" s="100">
        <v>70</v>
      </c>
      <c r="K73" s="11"/>
      <c r="L73" s="89">
        <v>60</v>
      </c>
      <c r="M73" s="11"/>
      <c r="N73" s="188" t="s">
        <v>281</v>
      </c>
      <c r="O73" s="11"/>
      <c r="P73" s="89">
        <v>66</v>
      </c>
      <c r="Q73" s="11"/>
      <c r="R73" s="91">
        <v>62</v>
      </c>
      <c r="S73" s="11"/>
      <c r="T73" s="201">
        <v>65</v>
      </c>
      <c r="U73" s="12">
        <v>300</v>
      </c>
      <c r="V73" s="11"/>
      <c r="W73" s="40"/>
      <c r="X73" s="28"/>
      <c r="Y73" s="200">
        <v>261</v>
      </c>
      <c r="Z73" s="28"/>
      <c r="AA73" s="94"/>
    </row>
    <row r="74" spans="1:27" ht="17.25" customHeight="1" x14ac:dyDescent="0.3">
      <c r="A74" s="167" t="s">
        <v>57</v>
      </c>
      <c r="B74" s="84" t="s">
        <v>73</v>
      </c>
      <c r="C74" s="84" t="s">
        <v>33</v>
      </c>
      <c r="D74" s="85">
        <f>H74/U74</f>
        <v>1.04</v>
      </c>
      <c r="E74" s="96">
        <v>248</v>
      </c>
      <c r="F74" s="85">
        <f>E74/300</f>
        <v>0.82666666666666666</v>
      </c>
      <c r="G74" s="14"/>
      <c r="H74" s="15">
        <f>SUM(J74,L74,N74, P74,R74,T74)</f>
        <v>312</v>
      </c>
      <c r="I74" s="14"/>
      <c r="J74" s="100">
        <v>61</v>
      </c>
      <c r="K74" s="11"/>
      <c r="L74" s="89">
        <v>67</v>
      </c>
      <c r="M74" s="11"/>
      <c r="N74" s="188" t="s">
        <v>281</v>
      </c>
      <c r="O74" s="11"/>
      <c r="P74" s="89">
        <v>66</v>
      </c>
      <c r="Q74" s="11"/>
      <c r="R74" s="91">
        <v>54</v>
      </c>
      <c r="S74" s="11"/>
      <c r="T74" s="100">
        <v>64</v>
      </c>
      <c r="U74" s="12">
        <v>300</v>
      </c>
      <c r="V74" s="11"/>
      <c r="W74" s="40"/>
      <c r="X74" s="28"/>
      <c r="Y74" s="200">
        <v>258</v>
      </c>
      <c r="Z74" s="28"/>
      <c r="AA74" s="94"/>
    </row>
    <row r="75" spans="1:27" ht="17.25" customHeight="1" x14ac:dyDescent="0.3">
      <c r="A75" s="167" t="s">
        <v>58</v>
      </c>
      <c r="B75" s="84" t="s">
        <v>122</v>
      </c>
      <c r="C75" s="84" t="s">
        <v>49</v>
      </c>
      <c r="D75" s="85">
        <f>H75/U75</f>
        <v>0.96</v>
      </c>
      <c r="E75" s="96">
        <v>243</v>
      </c>
      <c r="F75" s="85">
        <f>E75/300</f>
        <v>0.81</v>
      </c>
      <c r="G75" s="14"/>
      <c r="H75" s="15">
        <f>SUM(J75,L75,N75, P75,R75,T75)</f>
        <v>360</v>
      </c>
      <c r="I75" s="14"/>
      <c r="J75" s="100">
        <v>63</v>
      </c>
      <c r="K75" s="11"/>
      <c r="L75" s="89">
        <v>59</v>
      </c>
      <c r="M75" s="11"/>
      <c r="N75" s="89">
        <v>65</v>
      </c>
      <c r="O75" s="11"/>
      <c r="P75" s="90">
        <v>54</v>
      </c>
      <c r="Q75" s="11"/>
      <c r="R75" s="91">
        <v>56</v>
      </c>
      <c r="S75" s="11"/>
      <c r="T75" s="100">
        <v>63</v>
      </c>
      <c r="U75" s="12">
        <v>375</v>
      </c>
      <c r="V75" s="11"/>
      <c r="W75" s="40"/>
      <c r="X75" s="28"/>
      <c r="Y75" s="200">
        <v>250</v>
      </c>
      <c r="Z75" s="28"/>
      <c r="AA75" s="94"/>
    </row>
    <row r="76" spans="1:27" ht="17.25" customHeight="1" x14ac:dyDescent="0.3">
      <c r="A76" s="167" t="s">
        <v>59</v>
      </c>
      <c r="B76" s="84" t="s">
        <v>152</v>
      </c>
      <c r="C76" s="84" t="s">
        <v>151</v>
      </c>
      <c r="D76" s="85">
        <f>H76/U76</f>
        <v>1.0977777777777777</v>
      </c>
      <c r="E76" s="96">
        <v>183</v>
      </c>
      <c r="F76" s="85">
        <f>E76/225</f>
        <v>0.81333333333333335</v>
      </c>
      <c r="G76" s="14"/>
      <c r="H76" s="15">
        <f>SUM(J76,L76,N76, P76,R76,T76)</f>
        <v>247</v>
      </c>
      <c r="I76" s="14"/>
      <c r="J76" s="100">
        <v>58</v>
      </c>
      <c r="K76" s="11"/>
      <c r="L76" s="89">
        <v>62</v>
      </c>
      <c r="M76" s="11"/>
      <c r="N76" s="89">
        <v>63</v>
      </c>
      <c r="O76" s="11"/>
      <c r="P76" s="188" t="s">
        <v>281</v>
      </c>
      <c r="Q76" s="11"/>
      <c r="R76" s="188" t="s">
        <v>281</v>
      </c>
      <c r="S76" s="11"/>
      <c r="T76" s="201">
        <v>64</v>
      </c>
      <c r="U76" s="12">
        <v>225</v>
      </c>
      <c r="V76" s="11"/>
      <c r="W76" s="40"/>
      <c r="X76" s="28"/>
      <c r="Y76" s="200">
        <v>247</v>
      </c>
      <c r="Z76" s="28"/>
      <c r="AA76" s="94"/>
    </row>
    <row r="77" spans="1:27" ht="17.25" customHeight="1" x14ac:dyDescent="0.3">
      <c r="A77" s="167" t="s">
        <v>60</v>
      </c>
      <c r="B77" s="84" t="s">
        <v>86</v>
      </c>
      <c r="C77" s="84" t="s">
        <v>151</v>
      </c>
      <c r="D77" s="85">
        <f>H77/U77</f>
        <v>0.82</v>
      </c>
      <c r="E77" s="96">
        <v>246</v>
      </c>
      <c r="F77" s="85">
        <f>E77/300</f>
        <v>0.82</v>
      </c>
      <c r="G77" s="14"/>
      <c r="H77" s="15">
        <f>SUM(J77,L77,N77, P77,R77,T77)</f>
        <v>246</v>
      </c>
      <c r="I77" s="14"/>
      <c r="J77" s="100">
        <v>69</v>
      </c>
      <c r="K77" s="11"/>
      <c r="L77" s="89">
        <v>60</v>
      </c>
      <c r="M77" s="11"/>
      <c r="N77" s="89">
        <v>61</v>
      </c>
      <c r="O77" s="11"/>
      <c r="P77" s="188" t="s">
        <v>281</v>
      </c>
      <c r="Q77" s="11"/>
      <c r="R77" s="89">
        <v>56</v>
      </c>
      <c r="S77" s="11"/>
      <c r="T77" s="187" t="s">
        <v>281</v>
      </c>
      <c r="U77" s="12">
        <v>300</v>
      </c>
      <c r="V77" s="11"/>
      <c r="W77" s="40"/>
      <c r="X77" s="28"/>
      <c r="Y77" s="200">
        <v>246</v>
      </c>
      <c r="Z77" s="28"/>
      <c r="AA77" s="94"/>
    </row>
    <row r="78" spans="1:27" ht="17.25" customHeight="1" x14ac:dyDescent="0.3">
      <c r="A78" s="167" t="s">
        <v>61</v>
      </c>
      <c r="B78" s="84" t="s">
        <v>138</v>
      </c>
      <c r="C78" s="84" t="s">
        <v>139</v>
      </c>
      <c r="D78" s="85">
        <f>H78/U78</f>
        <v>0.95333333333333337</v>
      </c>
      <c r="E78" s="96">
        <v>239</v>
      </c>
      <c r="F78" s="85">
        <f>E78/300</f>
        <v>0.79666666666666663</v>
      </c>
      <c r="G78" s="14"/>
      <c r="H78" s="15">
        <f>SUM(J78,L78,N78, P78,R78,T78)</f>
        <v>286</v>
      </c>
      <c r="I78" s="14"/>
      <c r="J78" s="100">
        <v>63</v>
      </c>
      <c r="K78" s="11"/>
      <c r="L78" s="89">
        <v>60</v>
      </c>
      <c r="M78" s="11"/>
      <c r="N78" s="89">
        <v>65</v>
      </c>
      <c r="O78" s="11"/>
      <c r="P78" s="188" t="s">
        <v>281</v>
      </c>
      <c r="Q78" s="11"/>
      <c r="R78" s="89">
        <v>51</v>
      </c>
      <c r="S78" s="11"/>
      <c r="T78" s="92">
        <v>47</v>
      </c>
      <c r="U78" s="12">
        <v>300</v>
      </c>
      <c r="V78" s="11"/>
      <c r="W78" s="40"/>
      <c r="X78" s="28"/>
      <c r="Y78" s="200">
        <v>239</v>
      </c>
      <c r="Z78" s="28"/>
      <c r="AA78" s="94"/>
    </row>
    <row r="79" spans="1:27" ht="17.25" customHeight="1" x14ac:dyDescent="0.3">
      <c r="A79" s="167" t="s">
        <v>62</v>
      </c>
      <c r="B79" s="84" t="s">
        <v>199</v>
      </c>
      <c r="C79" s="84" t="s">
        <v>200</v>
      </c>
      <c r="D79" s="85">
        <f>H79/U79</f>
        <v>0.69599999999999995</v>
      </c>
      <c r="E79" s="96">
        <v>169</v>
      </c>
      <c r="F79" s="85">
        <f>E79/300</f>
        <v>0.56333333333333335</v>
      </c>
      <c r="G79" s="14"/>
      <c r="H79" s="15">
        <f>SUM(J79,L79,N79, P79,R79,T79)</f>
        <v>261</v>
      </c>
      <c r="I79" s="14"/>
      <c r="J79" s="100">
        <v>41</v>
      </c>
      <c r="K79" s="11"/>
      <c r="L79" s="90">
        <v>40</v>
      </c>
      <c r="M79" s="11"/>
      <c r="N79" s="89">
        <v>44</v>
      </c>
      <c r="O79" s="11"/>
      <c r="P79" s="91">
        <v>41</v>
      </c>
      <c r="Q79" s="11"/>
      <c r="R79" s="89">
        <v>43</v>
      </c>
      <c r="S79" s="11"/>
      <c r="T79" s="100">
        <v>52</v>
      </c>
      <c r="U79" s="12">
        <v>375</v>
      </c>
      <c r="V79" s="11"/>
      <c r="W79" s="40"/>
      <c r="X79" s="28"/>
      <c r="Y79" s="200">
        <v>180</v>
      </c>
      <c r="Z79" s="28"/>
      <c r="AA79" s="94"/>
    </row>
    <row r="80" spans="1:27" x14ac:dyDescent="0.3">
      <c r="A80" s="74" t="s">
        <v>117</v>
      </c>
      <c r="B80" s="28"/>
      <c r="C80" s="28"/>
      <c r="D80" s="28"/>
      <c r="E80" s="28"/>
      <c r="F80" s="4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11"/>
      <c r="U80" s="28"/>
      <c r="V80" s="28"/>
      <c r="W80" s="28"/>
      <c r="X80" s="28"/>
      <c r="Y80" s="68"/>
      <c r="Z80" s="28"/>
      <c r="AA80" s="28"/>
    </row>
    <row r="81" spans="1:27" ht="23.25" x14ac:dyDescent="0.35">
      <c r="A81" s="196" t="s">
        <v>54</v>
      </c>
      <c r="B81" s="84" t="s">
        <v>172</v>
      </c>
      <c r="C81" s="84" t="s">
        <v>173</v>
      </c>
      <c r="D81" s="85">
        <f t="shared" ref="D81:D84" si="4">H81/U81</f>
        <v>0.84533333333333338</v>
      </c>
      <c r="E81" s="96">
        <v>214</v>
      </c>
      <c r="F81" s="85">
        <f t="shared" ref="F81:F83" si="5">E81/300</f>
        <v>0.71333333333333337</v>
      </c>
      <c r="G81" s="14"/>
      <c r="H81" s="15">
        <f t="shared" ref="H81:H84" si="6">SUM(J81,L81,N81, P81,R81,T81)</f>
        <v>317</v>
      </c>
      <c r="I81" s="14"/>
      <c r="J81" s="114">
        <v>48</v>
      </c>
      <c r="K81" s="11"/>
      <c r="L81" s="89">
        <v>50</v>
      </c>
      <c r="M81" s="11"/>
      <c r="N81" s="89">
        <v>57</v>
      </c>
      <c r="O81" s="11"/>
      <c r="P81" s="91">
        <v>50</v>
      </c>
      <c r="Q81" s="11"/>
      <c r="R81" s="89">
        <v>57</v>
      </c>
      <c r="S81" s="11"/>
      <c r="T81" s="100">
        <v>55</v>
      </c>
      <c r="U81" s="12">
        <v>375</v>
      </c>
      <c r="V81" s="11"/>
      <c r="W81" s="40"/>
      <c r="X81" s="28"/>
      <c r="Y81" s="200">
        <v>219</v>
      </c>
      <c r="Z81" s="28"/>
      <c r="AA81" s="94"/>
    </row>
    <row r="82" spans="1:27" ht="23.25" x14ac:dyDescent="0.35">
      <c r="A82" s="196" t="s">
        <v>55</v>
      </c>
      <c r="B82" s="84" t="s">
        <v>145</v>
      </c>
      <c r="C82" s="84" t="s">
        <v>103</v>
      </c>
      <c r="D82" s="85">
        <f t="shared" si="4"/>
        <v>0.73866666666666669</v>
      </c>
      <c r="E82" s="96">
        <v>200</v>
      </c>
      <c r="F82" s="85">
        <f t="shared" si="5"/>
        <v>0.66666666666666663</v>
      </c>
      <c r="G82" s="14"/>
      <c r="H82" s="15">
        <f t="shared" si="6"/>
        <v>277</v>
      </c>
      <c r="I82" s="14"/>
      <c r="J82" s="100">
        <v>48</v>
      </c>
      <c r="K82" s="11"/>
      <c r="L82" s="89">
        <v>55</v>
      </c>
      <c r="M82" s="11"/>
      <c r="N82" s="89">
        <v>47</v>
      </c>
      <c r="O82" s="11"/>
      <c r="P82" s="89">
        <v>50</v>
      </c>
      <c r="Q82" s="11"/>
      <c r="R82" s="90">
        <v>36</v>
      </c>
      <c r="S82" s="11"/>
      <c r="T82" s="92">
        <v>41</v>
      </c>
      <c r="U82" s="12">
        <v>375</v>
      </c>
      <c r="V82" s="11"/>
      <c r="W82" s="40"/>
      <c r="X82" s="28"/>
      <c r="Y82" s="200">
        <v>200</v>
      </c>
      <c r="Z82" s="28"/>
      <c r="AA82" s="94"/>
    </row>
    <row r="83" spans="1:27" x14ac:dyDescent="0.3">
      <c r="A83" s="83" t="s">
        <v>56</v>
      </c>
      <c r="B83" s="84" t="s">
        <v>93</v>
      </c>
      <c r="C83" s="84" t="s">
        <v>37</v>
      </c>
      <c r="D83" s="85">
        <f t="shared" si="4"/>
        <v>0.70933333333333337</v>
      </c>
      <c r="E83" s="96">
        <v>186</v>
      </c>
      <c r="F83" s="85">
        <f t="shared" si="5"/>
        <v>0.62</v>
      </c>
      <c r="G83" s="14"/>
      <c r="H83" s="15">
        <f t="shared" si="6"/>
        <v>266</v>
      </c>
      <c r="I83" s="14"/>
      <c r="J83" s="100">
        <v>41</v>
      </c>
      <c r="K83" s="11"/>
      <c r="L83" s="89">
        <v>49</v>
      </c>
      <c r="M83" s="11"/>
      <c r="N83" s="89">
        <v>45</v>
      </c>
      <c r="O83" s="11"/>
      <c r="P83" s="90">
        <v>40</v>
      </c>
      <c r="Q83" s="11"/>
      <c r="R83" s="89">
        <v>51</v>
      </c>
      <c r="S83" s="11"/>
      <c r="T83" s="92">
        <v>40</v>
      </c>
      <c r="U83" s="12">
        <v>375</v>
      </c>
      <c r="V83" s="11"/>
      <c r="W83" s="40"/>
      <c r="X83" s="28"/>
      <c r="Y83" s="200">
        <v>186</v>
      </c>
      <c r="Z83" s="28"/>
      <c r="AA83" s="94"/>
    </row>
    <row r="84" spans="1:27" x14ac:dyDescent="0.3">
      <c r="A84" s="83" t="s">
        <v>57</v>
      </c>
      <c r="B84" s="84" t="s">
        <v>219</v>
      </c>
      <c r="C84" s="84" t="s">
        <v>269</v>
      </c>
      <c r="D84" s="85">
        <f t="shared" si="4"/>
        <v>0.78222222222222226</v>
      </c>
      <c r="E84" s="96">
        <v>128</v>
      </c>
      <c r="F84" s="85">
        <f>E84/225</f>
        <v>0.56888888888888889</v>
      </c>
      <c r="G84" s="14"/>
      <c r="H84" s="15">
        <f t="shared" si="6"/>
        <v>176</v>
      </c>
      <c r="I84" s="14"/>
      <c r="J84" s="100">
        <v>40</v>
      </c>
      <c r="K84" s="11"/>
      <c r="L84" s="188" t="s">
        <v>281</v>
      </c>
      <c r="M84" s="11"/>
      <c r="N84" s="89">
        <v>43</v>
      </c>
      <c r="O84" s="11"/>
      <c r="P84" s="89">
        <v>45</v>
      </c>
      <c r="Q84" s="11"/>
      <c r="R84" s="188" t="s">
        <v>281</v>
      </c>
      <c r="S84" s="11"/>
      <c r="T84" s="100">
        <v>48</v>
      </c>
      <c r="U84" s="12">
        <v>225</v>
      </c>
      <c r="V84" s="11"/>
      <c r="W84" s="40"/>
      <c r="X84" s="28"/>
      <c r="Y84" s="200">
        <v>176</v>
      </c>
      <c r="Z84" s="28"/>
      <c r="AA84" s="94"/>
    </row>
    <row r="85" spans="1:27" x14ac:dyDescent="0.3">
      <c r="A85" s="45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11"/>
      <c r="U85" s="28"/>
      <c r="V85" s="28"/>
      <c r="W85" s="28"/>
      <c r="X85" s="28"/>
      <c r="Y85" s="28"/>
      <c r="Z85" s="28"/>
      <c r="AA85" s="28"/>
    </row>
  </sheetData>
  <sortState ref="B71:AA79">
    <sortCondition descending="1" ref="Y71:Y79"/>
  </sortState>
  <mergeCells count="8">
    <mergeCell ref="D65:T65"/>
    <mergeCell ref="A65:C65"/>
    <mergeCell ref="D1:T1"/>
    <mergeCell ref="A1:C1"/>
    <mergeCell ref="D21:T21"/>
    <mergeCell ref="A21:C21"/>
    <mergeCell ref="D49:T49"/>
    <mergeCell ref="A49:C49"/>
  </mergeCells>
  <pageMargins left="0.7" right="0.7" top="0.75" bottom="0.75" header="0.3" footer="0.3"/>
  <pageSetup scale="5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SKEET</vt:lpstr>
      <vt:lpstr>SPORTING CLAYS</vt:lpstr>
      <vt:lpstr>ALL AROUND</vt:lpstr>
      <vt:lpstr>5-STAND</vt:lpstr>
      <vt:lpstr>JR-LADIES</vt:lpstr>
      <vt:lpstr>'ALL AROUND'!JUNIOR</vt:lpstr>
      <vt:lpstr>'ALL AROUND'!LADY</vt:lpstr>
      <vt:lpstr>'ALL AROUND'!SUBJUNIOR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Dougherty</dc:creator>
  <cp:lastModifiedBy>GHGC</cp:lastModifiedBy>
  <cp:lastPrinted>2018-11-09T20:20:51Z</cp:lastPrinted>
  <dcterms:created xsi:type="dcterms:W3CDTF">2013-01-27T15:47:33Z</dcterms:created>
  <dcterms:modified xsi:type="dcterms:W3CDTF">2018-12-17T21:10:02Z</dcterms:modified>
</cp:coreProperties>
</file>